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barbaracamick\Documents\BF Conferences\BF Conference 2019\"/>
    </mc:Choice>
  </mc:AlternateContent>
  <xr:revisionPtr revIDLastSave="0" documentId="13_ncr:1_{3D66F9CA-E9C5-4A1A-BE19-B6C7C70055DE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uilding a Fundraising Plan" sheetId="9" r:id="rId1"/>
    <sheet name="Mail- Acquisition What If " sheetId="1" r:id="rId2"/>
    <sheet name="Email What If" sheetId="3" r:id="rId3"/>
    <sheet name="Mail - Donor What If" sheetId="2" r:id="rId4"/>
    <sheet name="Major Giving What If" sheetId="4" r:id="rId5"/>
    <sheet name="Planned Giving What If" sheetId="10" r:id="rId6"/>
    <sheet name="Grants What If" sheetId="5" r:id="rId7"/>
    <sheet name="Special Event What If" sheetId="6" r:id="rId8"/>
    <sheet name="Monthly Giving - What If" sheetId="7" r:id="rId9"/>
    <sheet name="Income Overview" sheetId="8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8" l="1"/>
  <c r="D16" i="8"/>
  <c r="B16" i="8"/>
  <c r="C14" i="10" l="1"/>
  <c r="C13" i="10"/>
  <c r="C12" i="10"/>
  <c r="C11" i="10"/>
  <c r="B8" i="10"/>
  <c r="C3" i="10"/>
  <c r="C15" i="10" l="1"/>
  <c r="B21" i="8"/>
  <c r="E20" i="5"/>
  <c r="E16" i="5"/>
  <c r="E15" i="5"/>
  <c r="B12" i="3"/>
  <c r="C8" i="8"/>
  <c r="C1" i="6"/>
  <c r="C1" i="5"/>
  <c r="C3" i="4"/>
  <c r="C3" i="3"/>
  <c r="C3" i="2"/>
  <c r="C3" i="1"/>
  <c r="D21" i="8"/>
  <c r="E11" i="6"/>
  <c r="B13" i="8"/>
  <c r="B9" i="8"/>
  <c r="D9" i="8"/>
  <c r="B11" i="7"/>
  <c r="B12" i="7"/>
  <c r="E3" i="7"/>
  <c r="E12" i="6"/>
  <c r="C13" i="8"/>
  <c r="E13" i="6"/>
  <c r="B6" i="6"/>
  <c r="B12" i="6"/>
  <c r="C12" i="8"/>
  <c r="C22" i="5"/>
  <c r="E21" i="5"/>
  <c r="E19" i="5"/>
  <c r="E18" i="5"/>
  <c r="E17" i="5"/>
  <c r="E14" i="5"/>
  <c r="E22" i="5"/>
  <c r="B9" i="5"/>
  <c r="B10" i="8"/>
  <c r="D10" i="8"/>
  <c r="C20" i="4"/>
  <c r="A20" i="4"/>
  <c r="C19" i="4"/>
  <c r="A19" i="4"/>
  <c r="C18" i="4"/>
  <c r="A18" i="4"/>
  <c r="C17" i="4"/>
  <c r="A17" i="4"/>
  <c r="C16" i="4"/>
  <c r="A16" i="4"/>
  <c r="C15" i="4"/>
  <c r="A15" i="4"/>
  <c r="C14" i="4"/>
  <c r="A14" i="4"/>
  <c r="C13" i="4"/>
  <c r="A13" i="4"/>
  <c r="C12" i="4"/>
  <c r="A12" i="4"/>
  <c r="C11" i="4"/>
  <c r="A11" i="4"/>
  <c r="B8" i="4"/>
  <c r="B15" i="3"/>
  <c r="B18" i="3"/>
  <c r="B19" i="3"/>
  <c r="B8" i="8"/>
  <c r="D8" i="8"/>
  <c r="B13" i="2"/>
  <c r="B14" i="2"/>
  <c r="B15" i="2"/>
  <c r="C17" i="1"/>
  <c r="C15" i="1"/>
  <c r="C22" i="1"/>
  <c r="B8" i="1"/>
  <c r="B17" i="1"/>
  <c r="C6" i="8"/>
  <c r="C7" i="1"/>
  <c r="B16" i="2"/>
  <c r="C7" i="8"/>
  <c r="C16" i="1"/>
  <c r="B7" i="8"/>
  <c r="C25" i="1"/>
  <c r="C27" i="1"/>
  <c r="C29" i="1"/>
  <c r="C30" i="1"/>
  <c r="C34" i="1"/>
  <c r="D13" i="8"/>
  <c r="B13" i="7"/>
  <c r="B14" i="7"/>
  <c r="B15" i="7"/>
  <c r="B16" i="7"/>
  <c r="B17" i="7"/>
  <c r="B18" i="7"/>
  <c r="B19" i="7"/>
  <c r="B20" i="7"/>
  <c r="B21" i="7"/>
  <c r="B22" i="7"/>
  <c r="B15" i="1"/>
  <c r="B11" i="6"/>
  <c r="C18" i="1"/>
  <c r="B16" i="3"/>
  <c r="B17" i="3"/>
  <c r="D7" i="8"/>
  <c r="B17" i="2"/>
  <c r="C35" i="1"/>
  <c r="B23" i="7"/>
  <c r="B14" i="8"/>
  <c r="D14" i="8"/>
  <c r="B13" i="6"/>
  <c r="B12" i="8"/>
  <c r="D12" i="8"/>
  <c r="B16" i="1"/>
  <c r="B22" i="1"/>
  <c r="C31" i="1"/>
  <c r="B18" i="1"/>
  <c r="B6" i="8"/>
  <c r="B25" i="1"/>
  <c r="B27" i="1"/>
  <c r="B29" i="1"/>
  <c r="B30" i="1"/>
  <c r="B34" i="1"/>
  <c r="D6" i="8"/>
  <c r="B31" i="1"/>
  <c r="B35" i="1"/>
</calcChain>
</file>

<file path=xl/sharedStrings.xml><?xml version="1.0" encoding="utf-8"?>
<sst xmlns="http://schemas.openxmlformats.org/spreadsheetml/2006/main" count="209" uniqueCount="187">
  <si>
    <t>Building a Fundraising Plan</t>
  </si>
  <si>
    <t>On the following sheets in this workbook are pro forma templates that allow you to play with various scenarios as you build your fundraising plan.</t>
  </si>
  <si>
    <t>Each sheet represents a way in which you can build your donor base, and continue to solicit funds from several constituent audiences.</t>
  </si>
  <si>
    <t>You should balance your resources appropriately to optimize both revenue and organizational stability.</t>
  </si>
  <si>
    <t>A single large gift from a major donor or foundation may support your organization well for a while and help it grow quickly, but to sustain growth the organization
 must have a strong base of loyal supporters, and a diversified fundraising portfolio.</t>
  </si>
  <si>
    <t>Keep in mind on each sheet:</t>
  </si>
  <si>
    <t>Grey cells automatically calculate and should not be adjusted</t>
  </si>
  <si>
    <t>Blue cells are variable information that you may input and change to adjust scenarios</t>
  </si>
  <si>
    <t>DM Acquisition Pro Forma</t>
  </si>
  <si>
    <t>Scenario builder for acquiring new donors who have not yet donated to your organization</t>
  </si>
  <si>
    <t>Variable Information To Input</t>
  </si>
  <si>
    <t>Mail Qty Basis</t>
  </si>
  <si>
    <t>Investment Basis</t>
  </si>
  <si>
    <t>This sheet will calculate outcomes either based on the number of pieces you want to mail, or the amount you want to invest.</t>
  </si>
  <si>
    <t>Annual Investment Amount</t>
  </si>
  <si>
    <t>Mail Quantity</t>
  </si>
  <si>
    <t>Cost Per Piece</t>
  </si>
  <si>
    <t>Cost for acquisition can range from $.35/piece up to a few dollars.  Usually the cheaper packages perform well and result in the best net. Try to mail presorted nonprofit rate if possible. If there is a cost for using a mailing list, include that in your per-piece cost.</t>
  </si>
  <si>
    <t>Response Rate %</t>
  </si>
  <si>
    <t>Acquisition response rates average .5% to 1% (which is very good).</t>
  </si>
  <si>
    <t>Average Gift</t>
  </si>
  <si>
    <t>Average gifts usually range from $15-$25 in the mail for acquisition.</t>
  </si>
  <si>
    <t>Acquisition Performance</t>
  </si>
  <si>
    <t>New Donors</t>
  </si>
  <si>
    <t>Total Income</t>
  </si>
  <si>
    <t>Total Cost</t>
  </si>
  <si>
    <t>Net Income</t>
  </si>
  <si>
    <t>You should always expect to lose money on mail acquisition.  It's an investment in future revenue.</t>
  </si>
  <si>
    <t>Year 1</t>
  </si>
  <si>
    <t>This tracks the results and cost of your new donors acquired in the section above in year 1.</t>
  </si>
  <si>
    <t># of Mailings</t>
  </si>
  <si>
    <t>Holiday season (Oct-Dec) is the best time to mail.  Spring is second best.  Summer is worst.</t>
  </si>
  <si>
    <t>Response Rate</t>
  </si>
  <si>
    <t>Response rate may range between 5% and 10%</t>
  </si>
  <si>
    <t>Add'l Gifts</t>
  </si>
  <si>
    <t>Average gift from previous donors may average $30-$50</t>
  </si>
  <si>
    <t>Income</t>
  </si>
  <si>
    <t>Net In Year 1</t>
  </si>
  <si>
    <t>Net Since Acquisition (Yr. 1)</t>
  </si>
  <si>
    <t>Year 2</t>
  </si>
  <si>
    <t>Net in Year 2</t>
  </si>
  <si>
    <t>Net Since Acquisition (Yr. 2)</t>
  </si>
  <si>
    <t>E-Mail Pro Forma</t>
  </si>
  <si>
    <t>Scenario builder for emailing  solicitations to donors who have already donated to your organization and have opted in to receive email communications</t>
  </si>
  <si>
    <t># of Valid &amp; Opted-in E-Mail Addresses</t>
  </si>
  <si>
    <t># of E-Solicitations</t>
  </si>
  <si>
    <t>This is the number of fundraising asks per year.  Remember email is a great tool for sharing stories and impact success, so your number of email touches in a year should be more.</t>
  </si>
  <si>
    <t>Projected Open Rate:</t>
  </si>
  <si>
    <t>Projected Click Thru Rate:</t>
  </si>
  <si>
    <t>Refer to the M+R Research doc for more info on email benchmarks.</t>
  </si>
  <si>
    <t>Projected Conversion Rate</t>
  </si>
  <si>
    <t>Projected Avg. Gift Thru E-Mail</t>
  </si>
  <si>
    <t>Cost of Email System</t>
  </si>
  <si>
    <t>E-Mail Performance:</t>
  </si>
  <si>
    <t>Total E-Mails Sent</t>
  </si>
  <si>
    <t># Of Opens</t>
  </si>
  <si>
    <t># of Click Thrus</t>
  </si>
  <si>
    <t># of Conversions (Donations)</t>
  </si>
  <si>
    <t>Every email must have a link that allows the donor to opt out of future emails or specify what types of email communications they want to receive</t>
  </si>
  <si>
    <t>Some people will opt out.  An average unsubscribe rate is around .18%.  Refer to the M+R Research doc for more info.</t>
  </si>
  <si>
    <t>Direct Mail Donor Renewal Pro Forma</t>
  </si>
  <si>
    <t>Scenario builder for mailing to donors who have already donated to your organization</t>
  </si>
  <si>
    <t># of Current Donors:</t>
  </si>
  <si>
    <t># of Mailings Per Year:</t>
  </si>
  <si>
    <t>Depending on your budget, and audience engagement, you may want to mail 6-12 times per year.  Mailing to active (0-24 month) donors should be profitable.</t>
  </si>
  <si>
    <t>Overall Response Rate Per Mailing:</t>
  </si>
  <si>
    <t>Usually averages 5%-10%</t>
  </si>
  <si>
    <t>Overall Average Gift:</t>
  </si>
  <si>
    <t>Usually averages $30-$50</t>
  </si>
  <si>
    <t>Projected Cost Per Piece:</t>
  </si>
  <si>
    <t>Include package, postage and production costs</t>
  </si>
  <si>
    <t>Annual Donor Performance:</t>
  </si>
  <si>
    <t>Gifts</t>
  </si>
  <si>
    <t>Total Net</t>
  </si>
  <si>
    <t>Major Gifts Pro Forma</t>
  </si>
  <si>
    <t>Scenario builder for raising a large amount from well-qualified donors and prospects</t>
  </si>
  <si>
    <t>Major Donor Goal Amount</t>
  </si>
  <si>
    <t># of Prospects to Contact per 1 Donor</t>
  </si>
  <si>
    <t>This reflects your success rate of securing a major gift when an ask is made to a well-qualified target audience</t>
  </si>
  <si>
    <t>Conversion Percentage</t>
  </si>
  <si>
    <t>Giving Level/Ask Amount</t>
  </si>
  <si>
    <t># of Donors Needed</t>
  </si>
  <si>
    <t># of Prospects Needed</t>
  </si>
  <si>
    <t>Research will need to be done on each donor/prospect to understand their capacity and inclination to give at the levels above.</t>
  </si>
  <si>
    <t>Planned Gifts Pro Forma</t>
  </si>
  <si>
    <t>Scenario builder for realizing planned gifts from loyal donors</t>
  </si>
  <si>
    <t>Average Planned Gift Amount</t>
  </si>
  <si>
    <t># of Known Bequests</t>
  </si>
  <si>
    <t>Long-term Revenue Potential</t>
  </si>
  <si>
    <t>Number of Years Before Bequest Expected</t>
  </si>
  <si>
    <t># of Bequests</t>
  </si>
  <si>
    <t>Total Revenue Potential</t>
  </si>
  <si>
    <t> within 5 years</t>
  </si>
  <si>
    <t xml:space="preserve"> within 6-10 years</t>
  </si>
  <si>
    <t xml:space="preserve"> within 11-15 years</t>
  </si>
  <si>
    <t xml:space="preserve"> within 16-20 years</t>
  </si>
  <si>
    <t>PG revenue is unpredictable.</t>
  </si>
  <si>
    <t>Grant Pro Forma</t>
  </si>
  <si>
    <t># of Grants Written</t>
  </si>
  <si>
    <t>Success Rate</t>
  </si>
  <si>
    <t>May take some experience to predict</t>
  </si>
  <si>
    <t>Average Grant Amount</t>
  </si>
  <si>
    <t>Performance:</t>
  </si>
  <si>
    <t>Revenue</t>
  </si>
  <si>
    <t>Sample:</t>
  </si>
  <si>
    <t>Grantor</t>
  </si>
  <si>
    <t>Due Date</t>
  </si>
  <si>
    <t>Amount</t>
  </si>
  <si>
    <t>Confidence</t>
  </si>
  <si>
    <t>&lt;-- Subjective measure of confidence</t>
  </si>
  <si>
    <t>Grantor #1</t>
  </si>
  <si>
    <t>Grantor #2</t>
  </si>
  <si>
    <t>Grantor #3</t>
  </si>
  <si>
    <t>Grantor #4</t>
  </si>
  <si>
    <t>Grantor #5</t>
  </si>
  <si>
    <t>Grantor #6</t>
  </si>
  <si>
    <t>Grantor #7</t>
  </si>
  <si>
    <t>Grantor #8</t>
  </si>
  <si>
    <t>As you play with scenarios, you may decide to only count revenue if confidence is quite high.</t>
  </si>
  <si>
    <t>Special Event  Pro Forma</t>
  </si>
  <si>
    <t>Ticketed Event/Gala</t>
  </si>
  <si>
    <t>Sponsorship Event (Walk, Golf, etc.)</t>
  </si>
  <si>
    <t>Projected # of Participants</t>
  </si>
  <si>
    <t>Average Ticket Price</t>
  </si>
  <si>
    <t>Average # of Sponsors</t>
  </si>
  <si>
    <t>Average Sponsor Donation</t>
  </si>
  <si>
    <t>Projected Revenue</t>
  </si>
  <si>
    <t>Projected Costs</t>
  </si>
  <si>
    <t>Projected Net</t>
  </si>
  <si>
    <t>Expected Costs:</t>
  </si>
  <si>
    <t>Projected Affirmative Response</t>
  </si>
  <si>
    <t>Per Sponsor Expense</t>
  </si>
  <si>
    <t>Projected # of Invitations to Send</t>
  </si>
  <si>
    <t>Promotional Materials</t>
  </si>
  <si>
    <t>Venue Rental</t>
  </si>
  <si>
    <t>Venue</t>
  </si>
  <si>
    <t>Per Person Expense (Food, Other)</t>
  </si>
  <si>
    <t>Invitation Cost Per Piece</t>
  </si>
  <si>
    <t>AV Equipment Cost</t>
  </si>
  <si>
    <t>Other Printing &amp; Promotional Material</t>
  </si>
  <si>
    <t>Monthly Donors</t>
  </si>
  <si>
    <t xml:space="preserve">Sustaining donors are so valuable because they allow your organization to have a reliable source of revenue and be prepared for the unexpected.  </t>
  </si>
  <si>
    <t>Assumptions</t>
  </si>
  <si>
    <t># of Monthly Donors</t>
  </si>
  <si>
    <t>Average Gift of Monthly Donors</t>
  </si>
  <si>
    <t>Expected Monthly Donor Attrition Rate</t>
  </si>
  <si>
    <t>You should continually be trying to add new monthly donors and provide excellent service to offset or slow the attrition rate</t>
  </si>
  <si>
    <t>New donors are excellent prospects to invite to become monthly donors.</t>
  </si>
  <si>
    <t>Expected Income from Monthly Donors</t>
  </si>
  <si>
    <t>Personal invitations work best to recruit monthly donors.  Incentives to join work well.</t>
  </si>
  <si>
    <t>Make sure you always treat them special, thank them personally, and share positive impact.</t>
  </si>
  <si>
    <t>Jan</t>
  </si>
  <si>
    <t>Ask existing monthly donors to upgrade their monthly giving amount periodically. A 5% increase can add up quickly.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</si>
  <si>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</si>
  <si>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</si>
  <si>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</si>
  <si>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</si>
  <si>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</si>
  <si>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</si>
  <si>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</si>
  <si>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</si>
  <si>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</si>
  <si>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</si>
  <si>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</si>
  <si>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</si>
  <si>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These numbers all link to the individual worksheets</t>
  </si>
  <si>
    <t>Income Overview</t>
  </si>
  <si>
    <t>CAMPAIGN</t>
  </si>
  <si>
    <t>GROSS</t>
  </si>
  <si>
    <t>COST</t>
  </si>
  <si>
    <t>NET</t>
  </si>
  <si>
    <t>Direct Mail Acquisition</t>
  </si>
  <si>
    <t>Expect a negative net here.  Payoff comes in future years.</t>
  </si>
  <si>
    <t>Direct Mail Appeals</t>
  </si>
  <si>
    <t>E-Mail Appeals</t>
  </si>
  <si>
    <t>Major Donors</t>
  </si>
  <si>
    <t>Grants</t>
  </si>
  <si>
    <t>Special Events:</t>
  </si>
  <si>
    <t xml:space="preserve">  Gala</t>
  </si>
  <si>
    <t xml:space="preserve">  Walk/Golf</t>
  </si>
  <si>
    <t>Monthly Giving</t>
  </si>
  <si>
    <t>Staff cost is not factored in here.  You may want to add it.</t>
  </si>
  <si>
    <t>Planned Gift revenue w/in 5 yrs</t>
  </si>
  <si>
    <t>It takes time to build this revenue stream.  You should be marketing this today as a giving option.  An average estate may yield $35,000+.</t>
  </si>
  <si>
    <t>It is recommended that this revenue not be part of an annual operating budget, but be used for special projects or to fund an operating endowment as revenue is realized.</t>
  </si>
  <si>
    <t>Some events are fundraisers, some are 'friendraisers'. Plan the event with an awareness of the objective.</t>
  </si>
  <si>
    <t>Also, be sure the total resource investment, including staff time, is factored in the ROI.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</si>
</sst>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&quot;$&quot;#,##0.00"/>
    <numFmt numFmtId="165" formatCode="&quot;$&quot;#,##0"/>
    <numFmt numFmtId="166" formatCode="0.000%"/>
    <numFmt numFmtId="167" formatCode="[$-409]d\-mmm"/>
    <numFmt numFmtId="168" formatCode="#,##0.0;\(#,##0.0\);\ \-\ "/>
    <numFmt numFmtId="169" formatCode="#,##0.0;[Red]\(#,##0.0\);\ \-\ "/>
    <numFmt numFmtId="170" formatCode="#,##0;[Red]\(#,##0\);\ \-\ "/>
    <numFmt numFmtId="171" formatCode="_([$$-409]* #,##0.00_);_([$$-409]* \(#,##0.00\);_([$$-409]* &quot;-&quot;??_);_(@_)"/>
  </numFmts>
  <fonts count="15" x14ac:knownFonts="1">
    <font>
      <sz val="11"/>
      <color rgb="FF000000"/>
      <name val="Calibri"/>
    </font>
    <font>
      <b/>
      <sz val="14"/>
      <color rgb="FF000000"/>
      <name val="Corbel"/>
    </font>
    <font>
      <sz val="14"/>
      <color rgb="FF000000"/>
      <name val="Corbel"/>
    </font>
    <font>
      <b/>
      <sz val="14"/>
      <name val="Corbel"/>
    </font>
    <font>
      <sz val="12"/>
      <color rgb="FF000000"/>
      <name val="Corbel"/>
    </font>
    <font>
      <sz val="14"/>
      <name val="Corbel"/>
    </font>
    <font>
      <sz val="14"/>
      <color rgb="FF000000"/>
      <name val="Calibri"/>
    </font>
    <font>
      <sz val="16"/>
      <color rgb="FF000000"/>
      <name val="Corbe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orbel"/>
      <family val="2"/>
    </font>
    <font>
      <sz val="14"/>
      <color rgb="FF000000"/>
      <name val="Corbel"/>
      <family val="2"/>
    </font>
    <font>
      <sz val="14"/>
      <name val="Corbe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3" borderId="1" xfId="0" applyFont="1" applyFill="1" applyBorder="1" applyAlignment="1">
      <alignment horizontal="center"/>
    </xf>
    <xf numFmtId="164" fontId="1" fillId="0" borderId="2" xfId="0" applyNumberFormat="1" applyFont="1" applyBorder="1" applyAlignment="1"/>
    <xf numFmtId="164" fontId="2" fillId="3" borderId="3" xfId="0" applyNumberFormat="1" applyFont="1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3" fontId="1" fillId="0" borderId="4" xfId="0" applyNumberFormat="1" applyFont="1" applyBorder="1" applyAlignment="1"/>
    <xf numFmtId="3" fontId="1" fillId="2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1" fillId="0" borderId="4" xfId="0" applyFont="1" applyBorder="1" applyAlignment="1"/>
    <xf numFmtId="8" fontId="2" fillId="3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164" fontId="2" fillId="3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4" fontId="1" fillId="0" borderId="0" xfId="0" applyNumberFormat="1" applyFont="1" applyAlignment="1"/>
    <xf numFmtId="3" fontId="2" fillId="2" borderId="5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4" xfId="0" applyFont="1" applyBorder="1" applyAlignment="1"/>
    <xf numFmtId="8" fontId="2" fillId="3" borderId="8" xfId="0" applyNumberFormat="1" applyFont="1" applyFill="1" applyBorder="1" applyAlignment="1">
      <alignment horizontal="center"/>
    </xf>
    <xf numFmtId="8" fontId="2" fillId="2" borderId="5" xfId="0" applyNumberFormat="1" applyFont="1" applyFill="1" applyBorder="1" applyAlignment="1">
      <alignment horizontal="center"/>
    </xf>
    <xf numFmtId="8" fontId="2" fillId="2" borderId="8" xfId="0" applyNumberFormat="1" applyFont="1" applyFill="1" applyBorder="1" applyAlignment="1">
      <alignment horizontal="center"/>
    </xf>
    <xf numFmtId="10" fontId="2" fillId="3" borderId="8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3" fontId="1" fillId="0" borderId="0" xfId="0" applyNumberFormat="1" applyFont="1" applyAlignment="1"/>
    <xf numFmtId="10" fontId="2" fillId="4" borderId="8" xfId="0" applyNumberFormat="1" applyFont="1" applyFill="1" applyBorder="1" applyAlignment="1">
      <alignment horizontal="center"/>
    </xf>
    <xf numFmtId="8" fontId="2" fillId="0" borderId="0" xfId="0" applyNumberFormat="1" applyFont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4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0" fontId="2" fillId="2" borderId="8" xfId="0" applyNumberFormat="1" applyFont="1" applyFill="1" applyBorder="1" applyAlignment="1">
      <alignment horizontal="center"/>
    </xf>
    <xf numFmtId="9" fontId="2" fillId="4" borderId="8" xfId="0" applyNumberFormat="1" applyFont="1" applyFill="1" applyBorder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4" borderId="9" xfId="0" applyNumberFormat="1" applyFont="1" applyFill="1" applyBorder="1" applyAlignment="1">
      <alignment horizontal="center"/>
    </xf>
    <xf numFmtId="9" fontId="2" fillId="4" borderId="9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left"/>
    </xf>
    <xf numFmtId="164" fontId="2" fillId="2" borderId="9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8" fontId="2" fillId="4" borderId="8" xfId="0" applyNumberFormat="1" applyFont="1" applyFill="1" applyBorder="1" applyAlignment="1">
      <alignment horizontal="center"/>
    </xf>
    <xf numFmtId="168" fontId="3" fillId="0" borderId="0" xfId="0" applyNumberFormat="1" applyFont="1" applyAlignment="1"/>
    <xf numFmtId="169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8" fontId="3" fillId="0" borderId="10" xfId="0" applyNumberFormat="1" applyFont="1" applyBorder="1" applyAlignment="1"/>
    <xf numFmtId="169" fontId="2" fillId="0" borderId="1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8" fontId="2" fillId="0" borderId="12" xfId="0" applyNumberFormat="1" applyFont="1" applyBorder="1" applyAlignment="1"/>
    <xf numFmtId="38" fontId="2" fillId="4" borderId="13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8" fontId="5" fillId="0" borderId="14" xfId="0" applyNumberFormat="1" applyFont="1" applyBorder="1" applyAlignment="1"/>
    <xf numFmtId="10" fontId="2" fillId="4" borderId="15" xfId="0" applyNumberFormat="1" applyFont="1" applyFill="1" applyBorder="1" applyAlignment="1">
      <alignment horizontal="center"/>
    </xf>
    <xf numFmtId="168" fontId="2" fillId="0" borderId="0" xfId="0" applyNumberFormat="1" applyFont="1" applyAlignment="1"/>
    <xf numFmtId="164" fontId="5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1" fontId="5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4" fontId="5" fillId="0" borderId="0" xfId="0" applyNumberFormat="1" applyFont="1" applyAlignment="1">
      <alignment wrapText="1"/>
    </xf>
    <xf numFmtId="168" fontId="2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center"/>
    </xf>
    <xf numFmtId="168" fontId="5" fillId="0" borderId="0" xfId="0" applyNumberFormat="1" applyFont="1" applyAlignment="1"/>
    <xf numFmtId="165" fontId="5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8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 applyAlignment="1"/>
    <xf numFmtId="0" fontId="8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9" fillId="0" borderId="0" xfId="0" applyFont="1" applyAlignment="1"/>
    <xf numFmtId="3" fontId="11" fillId="0" borderId="0" xfId="0" applyNumberFormat="1" applyFont="1" applyAlignment="1">
      <alignment horizontal="left"/>
    </xf>
    <xf numFmtId="8" fontId="11" fillId="0" borderId="0" xfId="0" applyNumberFormat="1" applyFont="1" applyAlignment="1">
      <alignment horizontal="left"/>
    </xf>
    <xf numFmtId="10" fontId="11" fillId="0" borderId="0" xfId="0" applyNumberFormat="1" applyFont="1" applyAlignment="1">
      <alignment horizontal="left"/>
    </xf>
    <xf numFmtId="164" fontId="11" fillId="0" borderId="0" xfId="0" applyNumberFormat="1" applyFont="1" applyAlignment="1"/>
    <xf numFmtId="0" fontId="11" fillId="0" borderId="0" xfId="0" applyFont="1" applyAlignment="1"/>
    <xf numFmtId="169" fontId="11" fillId="0" borderId="0" xfId="0" applyNumberFormat="1" applyFont="1" applyAlignment="1"/>
    <xf numFmtId="169" fontId="12" fillId="0" borderId="0" xfId="0" applyNumberFormat="1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164" fontId="2" fillId="0" borderId="9" xfId="0" applyNumberFormat="1" applyFont="1" applyBorder="1" applyAlignment="1"/>
    <xf numFmtId="167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9" fontId="5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Font="1" applyAlignment="1"/>
    <xf numFmtId="171" fontId="2" fillId="2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71" fontId="2" fillId="2" borderId="9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13" fillId="0" borderId="0" xfId="0" applyFont="1" applyAlignment="1"/>
    <xf numFmtId="0" fontId="2" fillId="0" borderId="8" xfId="0" applyFont="1" applyBorder="1" applyAlignment="1">
      <alignment horizontal="left"/>
    </xf>
    <xf numFmtId="165" fontId="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11</xdr:row>
      <xdr:rowOff>152400</xdr:rowOff>
    </xdr:from>
    <xdr:to>
      <xdr:col>1</xdr:col>
      <xdr:colOff>1143000</xdr:colOff>
      <xdr:row>13</xdr:row>
      <xdr:rowOff>76200</xdr:rowOff>
    </xdr:to>
    <xdr:sp macro="" textlink="">
      <xdr:nvSpPr>
        <xdr:cNvPr id="3313" name="Shape 3313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1285875</xdr:colOff>
      <xdr:row>18</xdr:row>
      <xdr:rowOff>152400</xdr:rowOff>
    </xdr:from>
    <xdr:to>
      <xdr:col>2</xdr:col>
      <xdr:colOff>1476375</xdr:colOff>
      <xdr:row>20</xdr:row>
      <xdr:rowOff>85725</xdr:rowOff>
    </xdr:to>
    <xdr:sp macro="" textlink="">
      <xdr:nvSpPr>
        <xdr:cNvPr id="3314" name="Shape 3314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1314450</xdr:colOff>
      <xdr:row>11</xdr:row>
      <xdr:rowOff>152400</xdr:rowOff>
    </xdr:from>
    <xdr:to>
      <xdr:col>2</xdr:col>
      <xdr:colOff>1504950</xdr:colOff>
      <xdr:row>13</xdr:row>
      <xdr:rowOff>76200</xdr:rowOff>
    </xdr:to>
    <xdr:sp macro="" textlink="">
      <xdr:nvSpPr>
        <xdr:cNvPr id="3315" name="Shape 3315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1038225</xdr:colOff>
      <xdr:row>18</xdr:row>
      <xdr:rowOff>180975</xdr:rowOff>
    </xdr:from>
    <xdr:to>
      <xdr:col>1</xdr:col>
      <xdr:colOff>1228725</xdr:colOff>
      <xdr:row>20</xdr:row>
      <xdr:rowOff>114300</xdr:rowOff>
    </xdr:to>
    <xdr:sp macro="" textlink="">
      <xdr:nvSpPr>
        <xdr:cNvPr id="3316" name="Shape 3316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1295400</xdr:colOff>
      <xdr:row>31</xdr:row>
      <xdr:rowOff>66675</xdr:rowOff>
    </xdr:from>
    <xdr:to>
      <xdr:col>2</xdr:col>
      <xdr:colOff>1476375</xdr:colOff>
      <xdr:row>32</xdr:row>
      <xdr:rowOff>161925</xdr:rowOff>
    </xdr:to>
    <xdr:sp macro="" textlink="">
      <xdr:nvSpPr>
        <xdr:cNvPr id="3318" name="Shape 3318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1133475</xdr:colOff>
      <xdr:row>31</xdr:row>
      <xdr:rowOff>47625</xdr:rowOff>
    </xdr:from>
    <xdr:to>
      <xdr:col>1</xdr:col>
      <xdr:colOff>1323975</xdr:colOff>
      <xdr:row>32</xdr:row>
      <xdr:rowOff>161925</xdr:rowOff>
    </xdr:to>
    <xdr:sp macro="" textlink="">
      <xdr:nvSpPr>
        <xdr:cNvPr id="3317" name="Shape 3317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0" y="0"/>
          <a:ext cx="1" cy="1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385D8A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3299-CEBC-4A4E-8F0A-BFD9640E215A}">
  <dimension ref="A1:B10"/>
  <sheetViews>
    <sheetView tabSelected="1" workbookViewId="0"/>
  </sheetViews>
  <sheetFormatPr defaultRowHeight="14.5" x14ac:dyDescent="0.35"/>
  <cols>
    <col min="1" max="1" width="140.81640625" customWidth="1"/>
  </cols>
  <sheetData>
    <row r="1" spans="1:2" x14ac:dyDescent="0.35">
      <c r="A1" s="103" t="s">
        <v>0</v>
      </c>
      <c r="B1" s="135"/>
    </row>
    <row r="3" spans="1:2" x14ac:dyDescent="0.35">
      <c r="A3" s="135" t="s">
        <v>1</v>
      </c>
      <c r="B3" s="135"/>
    </row>
    <row r="4" spans="1:2" x14ac:dyDescent="0.35">
      <c r="A4" s="135" t="s">
        <v>2</v>
      </c>
      <c r="B4" s="135"/>
    </row>
    <row r="5" spans="1:2" x14ac:dyDescent="0.35">
      <c r="A5" s="135" t="s">
        <v>3</v>
      </c>
      <c r="B5" s="135"/>
    </row>
    <row r="6" spans="1:2" ht="29" x14ac:dyDescent="0.35">
      <c r="A6" s="102" t="s">
        <v>4</v>
      </c>
      <c r="B6" s="135"/>
    </row>
    <row r="8" spans="1:2" x14ac:dyDescent="0.35">
      <c r="A8" s="135" t="s">
        <v>5</v>
      </c>
      <c r="B8" s="135"/>
    </row>
    <row r="9" spans="1:2" ht="18.5" x14ac:dyDescent="0.45">
      <c r="A9" s="104" t="s">
        <v>6</v>
      </c>
      <c r="B9" s="3"/>
    </row>
    <row r="10" spans="1:2" ht="18.5" x14ac:dyDescent="0.45">
      <c r="A10" s="105" t="s">
        <v>7</v>
      </c>
      <c r="B10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0"/>
  <sheetViews>
    <sheetView workbookViewId="0"/>
  </sheetViews>
  <sheetFormatPr defaultColWidth="14.453125" defaultRowHeight="15" customHeight="1" x14ac:dyDescent="0.35"/>
  <cols>
    <col min="1" max="1" width="33.1796875" customWidth="1"/>
    <col min="2" max="4" width="14.26953125" customWidth="1"/>
    <col min="5" max="6" width="9.1796875" customWidth="1"/>
    <col min="7" max="11" width="8" customWidth="1"/>
  </cols>
  <sheetData>
    <row r="1" spans="1:11" ht="18" customHeight="1" x14ac:dyDescent="0.45">
      <c r="A1" s="45" t="s">
        <v>165</v>
      </c>
      <c r="B1" s="93"/>
      <c r="C1" s="94"/>
      <c r="D1" s="94"/>
      <c r="E1" s="94"/>
      <c r="F1" s="94"/>
      <c r="G1" s="94"/>
      <c r="H1" s="94"/>
      <c r="I1" s="94"/>
      <c r="J1" s="94"/>
      <c r="K1" s="94"/>
    </row>
    <row r="2" spans="1:11" ht="14.25" customHeight="1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customHeight="1" x14ac:dyDescent="0.5">
      <c r="A3" s="95" t="s">
        <v>166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8" customHeight="1" x14ac:dyDescent="0.45">
      <c r="A4" s="54"/>
      <c r="B4" s="94"/>
      <c r="C4" s="54"/>
      <c r="D4" s="54"/>
      <c r="E4" s="94"/>
      <c r="F4" s="94"/>
      <c r="G4" s="94"/>
      <c r="H4" s="94"/>
      <c r="I4" s="94"/>
      <c r="J4" s="94"/>
      <c r="K4" s="94"/>
    </row>
    <row r="5" spans="1:11" ht="18" customHeight="1" x14ac:dyDescent="0.45">
      <c r="A5" s="96" t="s">
        <v>167</v>
      </c>
      <c r="B5" s="124" t="s">
        <v>168</v>
      </c>
      <c r="C5" s="125" t="s">
        <v>169</v>
      </c>
      <c r="D5" s="125" t="s">
        <v>170</v>
      </c>
      <c r="E5" s="94"/>
      <c r="F5" s="94"/>
      <c r="G5" s="94"/>
      <c r="H5" s="94"/>
      <c r="I5" s="94"/>
      <c r="J5" s="94"/>
      <c r="K5" s="94"/>
    </row>
    <row r="6" spans="1:11" ht="18" customHeight="1" x14ac:dyDescent="0.45">
      <c r="A6" s="57" t="s">
        <v>171</v>
      </c>
      <c r="B6" s="43">
        <f>'Mail- Acquisition What If '!$B$16</f>
        <v>2300</v>
      </c>
      <c r="C6" s="43">
        <f>'Mail- Acquisition What If '!$B$17</f>
        <v>5000</v>
      </c>
      <c r="D6" s="43">
        <f t="shared" ref="D6:D10" si="0">B6-C6</f>
        <v>-2700</v>
      </c>
      <c r="E6" s="118" t="s">
        <v>172</v>
      </c>
      <c r="F6" s="94"/>
      <c r="G6" s="94"/>
      <c r="H6" s="94"/>
      <c r="I6" s="94"/>
      <c r="J6" s="94"/>
      <c r="K6" s="94"/>
    </row>
    <row r="7" spans="1:11" ht="18" customHeight="1" x14ac:dyDescent="0.45">
      <c r="A7" s="110" t="s">
        <v>173</v>
      </c>
      <c r="B7" s="43">
        <f>'Mail - Donor What If'!B15</f>
        <v>58800.000000000007</v>
      </c>
      <c r="C7" s="43">
        <f>'Mail - Donor What If'!B16</f>
        <v>10000</v>
      </c>
      <c r="D7" s="43">
        <f t="shared" si="0"/>
        <v>48800.000000000007</v>
      </c>
      <c r="E7" s="94"/>
      <c r="F7" s="94"/>
      <c r="G7" s="94"/>
      <c r="H7" s="94"/>
      <c r="I7" s="94"/>
      <c r="J7" s="94"/>
      <c r="K7" s="94"/>
    </row>
    <row r="8" spans="1:11" ht="18" customHeight="1" x14ac:dyDescent="0.45">
      <c r="A8" s="111" t="s">
        <v>174</v>
      </c>
      <c r="B8" s="43">
        <f>'Email What If'!B19</f>
        <v>8496</v>
      </c>
      <c r="C8" s="43">
        <f>'Email What If'!B12</f>
        <v>480</v>
      </c>
      <c r="D8" s="43">
        <f t="shared" si="0"/>
        <v>8016</v>
      </c>
      <c r="E8" s="94"/>
      <c r="F8" s="94"/>
      <c r="G8" s="94"/>
      <c r="H8" s="94"/>
      <c r="I8" s="94"/>
      <c r="J8" s="94"/>
      <c r="K8" s="94"/>
    </row>
    <row r="9" spans="1:11" ht="18" customHeight="1" x14ac:dyDescent="0.45">
      <c r="A9" s="57" t="s">
        <v>175</v>
      </c>
      <c r="B9" s="43">
        <f>'Major Giving What If'!B6</f>
        <v>25000</v>
      </c>
      <c r="C9" s="43"/>
      <c r="D9" s="43">
        <f t="shared" si="0"/>
        <v>25000</v>
      </c>
      <c r="E9" s="118"/>
      <c r="F9" s="94"/>
      <c r="G9" s="94"/>
      <c r="H9" s="94"/>
      <c r="I9" s="94"/>
      <c r="J9" s="94"/>
      <c r="K9" s="94"/>
    </row>
    <row r="10" spans="1:11" ht="18" customHeight="1" x14ac:dyDescent="0.45">
      <c r="A10" s="99" t="s">
        <v>176</v>
      </c>
      <c r="B10" s="43">
        <f>'Grants What If'!B9</f>
        <v>19200</v>
      </c>
      <c r="C10" s="43">
        <v>0</v>
      </c>
      <c r="D10" s="43">
        <f t="shared" si="0"/>
        <v>19200</v>
      </c>
      <c r="E10" s="94"/>
      <c r="F10" s="94"/>
      <c r="G10" s="94"/>
      <c r="H10" s="94"/>
      <c r="I10" s="94"/>
      <c r="J10" s="94"/>
      <c r="K10" s="94"/>
    </row>
    <row r="11" spans="1:11" ht="18" customHeight="1" x14ac:dyDescent="0.45">
      <c r="A11" s="57" t="s">
        <v>177</v>
      </c>
      <c r="B11" s="43"/>
      <c r="C11" s="43"/>
      <c r="D11" s="43"/>
      <c r="E11" s="94"/>
      <c r="F11" s="94"/>
      <c r="G11" s="94"/>
      <c r="H11" s="94"/>
      <c r="I11" s="94"/>
      <c r="J11" s="94"/>
      <c r="K11" s="94"/>
    </row>
    <row r="12" spans="1:11" ht="18" customHeight="1" x14ac:dyDescent="0.45">
      <c r="A12" s="57" t="s">
        <v>178</v>
      </c>
      <c r="B12" s="43">
        <f>'Special Event What If'!B11</f>
        <v>30000</v>
      </c>
      <c r="C12" s="43">
        <f>'Special Event What If'!B12</f>
        <v>11700</v>
      </c>
      <c r="D12" s="43">
        <f t="shared" ref="D12:D14" si="1">B12-C12</f>
        <v>18300</v>
      </c>
      <c r="E12" s="94"/>
      <c r="F12" s="94"/>
      <c r="G12" s="94"/>
      <c r="H12" s="94"/>
      <c r="I12" s="94"/>
      <c r="J12" s="94"/>
      <c r="K12" s="94"/>
    </row>
    <row r="13" spans="1:11" ht="18" customHeight="1" x14ac:dyDescent="0.45">
      <c r="A13" s="57" t="s">
        <v>179</v>
      </c>
      <c r="B13" s="43">
        <f>'Special Event What If'!E11</f>
        <v>18750</v>
      </c>
      <c r="C13" s="43">
        <f>'Special Event What If'!E12</f>
        <v>5750</v>
      </c>
      <c r="D13" s="43">
        <f t="shared" si="1"/>
        <v>13000</v>
      </c>
      <c r="E13" s="94"/>
      <c r="F13" s="94"/>
      <c r="G13" s="94"/>
      <c r="H13" s="94"/>
      <c r="I13" s="94"/>
      <c r="J13" s="94"/>
      <c r="K13" s="94"/>
    </row>
    <row r="14" spans="1:11" ht="18" customHeight="1" x14ac:dyDescent="0.45">
      <c r="A14" s="100" t="s">
        <v>180</v>
      </c>
      <c r="B14" s="43">
        <f>'Monthly Giving - What If'!B23</f>
        <v>8406.3204450583853</v>
      </c>
      <c r="C14" s="43">
        <v>0</v>
      </c>
      <c r="D14" s="43">
        <f t="shared" si="1"/>
        <v>8406.3204450583853</v>
      </c>
      <c r="E14" s="118"/>
      <c r="F14" s="94"/>
      <c r="G14" s="94"/>
      <c r="H14" s="94"/>
      <c r="I14" s="94"/>
      <c r="J14" s="94"/>
      <c r="K14" s="94"/>
    </row>
    <row r="15" spans="1:11" ht="15" customHeight="1" x14ac:dyDescent="0.3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ht="18" customHeight="1" x14ac:dyDescent="0.45">
      <c r="A16" s="94"/>
      <c r="B16" s="101">
        <f>SUM(B6:B14)</f>
        <v>170952.32044505837</v>
      </c>
      <c r="C16" s="101">
        <f t="shared" ref="C16:D16" si="2">SUM(C6:C14)</f>
        <v>32930</v>
      </c>
      <c r="D16" s="101">
        <f t="shared" si="2"/>
        <v>138022.32044505837</v>
      </c>
      <c r="E16" s="94"/>
      <c r="F16" s="94"/>
      <c r="G16" s="94"/>
      <c r="H16" s="94"/>
      <c r="I16" s="94"/>
      <c r="J16" s="94"/>
      <c r="K16" s="94"/>
    </row>
    <row r="17" spans="1:11" ht="14.2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ht="14.25" customHeight="1" x14ac:dyDescent="0.35">
      <c r="A18" s="118" t="s">
        <v>181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 ht="14.25" customHeight="1" x14ac:dyDescent="0.3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1:11" ht="14.25" customHeight="1" x14ac:dyDescent="0.3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ht="18" customHeight="1" x14ac:dyDescent="0.45">
      <c r="A21" s="132" t="s">
        <v>182</v>
      </c>
      <c r="B21" s="133">
        <f>'Planned Giving What If'!C11</f>
        <v>70000</v>
      </c>
      <c r="C21" s="133">
        <v>0</v>
      </c>
      <c r="D21" s="133">
        <f>B21-C21</f>
        <v>70000</v>
      </c>
      <c r="E21" s="118" t="s">
        <v>183</v>
      </c>
      <c r="F21" s="94"/>
      <c r="G21" s="94"/>
      <c r="H21" s="94"/>
      <c r="I21" s="94"/>
      <c r="J21" s="94"/>
      <c r="K21" s="94"/>
    </row>
    <row r="22" spans="1:11" ht="14.25" customHeight="1" x14ac:dyDescent="0.3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 ht="14.25" customHeight="1" x14ac:dyDescent="0.3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1:11" ht="14.25" customHeight="1" x14ac:dyDescent="0.3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1:11" ht="14.25" customHeight="1" x14ac:dyDescent="0.3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1" ht="14.25" customHeight="1" x14ac:dyDescent="0.3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ht="14.25" customHeight="1" x14ac:dyDescent="0.3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ht="14.25" customHeight="1" x14ac:dyDescent="0.3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1" ht="14.25" customHeight="1" x14ac:dyDescent="0.3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ht="14.25" customHeight="1" x14ac:dyDescent="0.35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ht="14.25" customHeight="1" x14ac:dyDescent="0.3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ht="14.25" customHeight="1" x14ac:dyDescent="0.35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ht="14.25" customHeight="1" x14ac:dyDescent="0.35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ht="14.25" customHeight="1" x14ac:dyDescent="0.3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14.25" customHeight="1" x14ac:dyDescent="0.3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ht="14.25" customHeight="1" x14ac:dyDescent="0.3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1" ht="14.25" customHeight="1" x14ac:dyDescent="0.3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1" ht="14.25" customHeight="1" x14ac:dyDescent="0.3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1" ht="14.25" customHeight="1" x14ac:dyDescent="0.3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1:11" ht="14.25" customHeight="1" x14ac:dyDescent="0.3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1:11" ht="14.25" customHeight="1" x14ac:dyDescent="0.3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1:11" ht="14.25" customHeight="1" x14ac:dyDescent="0.3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ht="14.25" customHeight="1" x14ac:dyDescent="0.35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ht="14.25" customHeight="1" x14ac:dyDescent="0.3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1:11" ht="14.25" customHeight="1" x14ac:dyDescent="0.3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ht="14.25" customHeight="1" x14ac:dyDescent="0.3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1:11" ht="14.25" customHeight="1" x14ac:dyDescent="0.3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</row>
    <row r="48" spans="1:11" ht="14.25" customHeight="1" x14ac:dyDescent="0.3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1:11" ht="14.25" customHeight="1" x14ac:dyDescent="0.3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1:11" ht="14.25" customHeight="1" x14ac:dyDescent="0.35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</row>
    <row r="51" spans="1:11" ht="14.25" customHeight="1" x14ac:dyDescent="0.3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1:11" ht="14.25" customHeight="1" x14ac:dyDescent="0.35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14.25" customHeight="1" x14ac:dyDescent="0.3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ht="14.25" customHeight="1" x14ac:dyDescent="0.3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14.25" customHeight="1" x14ac:dyDescent="0.3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ht="14.25" customHeight="1" x14ac:dyDescent="0.35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4.25" customHeight="1" x14ac:dyDescent="0.3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1:11" ht="14.25" customHeight="1" x14ac:dyDescent="0.35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</row>
    <row r="59" spans="1:11" ht="14.25" customHeight="1" x14ac:dyDescent="0.3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1:11" ht="14.25" customHeight="1" x14ac:dyDescent="0.3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1:11" ht="14.25" customHeight="1" x14ac:dyDescent="0.3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1:11" ht="14.25" customHeight="1" x14ac:dyDescent="0.3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1:11" ht="14.25" customHeight="1" x14ac:dyDescent="0.3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</row>
    <row r="64" spans="1:11" ht="14.25" customHeight="1" x14ac:dyDescent="0.3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1:11" ht="14.25" customHeight="1" x14ac:dyDescent="0.3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1:11" ht="14.25" customHeight="1" x14ac:dyDescent="0.3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</row>
    <row r="67" spans="1:11" ht="14.25" customHeight="1" x14ac:dyDescent="0.3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</row>
    <row r="68" spans="1:11" ht="14.25" customHeight="1" x14ac:dyDescent="0.3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1:11" ht="14.25" customHeight="1" x14ac:dyDescent="0.3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1:11" ht="14.25" customHeight="1" x14ac:dyDescent="0.3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1:11" ht="14.25" customHeight="1" x14ac:dyDescent="0.3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1:11" ht="14.25" customHeight="1" x14ac:dyDescent="0.3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1:11" ht="14.25" customHeight="1" x14ac:dyDescent="0.3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1:11" ht="14.25" customHeight="1" x14ac:dyDescent="0.3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1:11" ht="14.25" customHeight="1" x14ac:dyDescent="0.3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1:11" ht="14.25" customHeight="1" x14ac:dyDescent="0.3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</row>
    <row r="77" spans="1:11" ht="14.25" customHeight="1" x14ac:dyDescent="0.3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1:11" ht="14.25" customHeight="1" x14ac:dyDescent="0.3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</row>
    <row r="79" spans="1:11" ht="14.25" customHeight="1" x14ac:dyDescent="0.3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</row>
    <row r="80" spans="1:11" ht="14.25" customHeight="1" x14ac:dyDescent="0.3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</row>
    <row r="81" spans="1:11" ht="14.25" customHeight="1" x14ac:dyDescent="0.3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</row>
    <row r="82" spans="1:11" ht="14.25" customHeight="1" x14ac:dyDescent="0.3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</row>
    <row r="83" spans="1:11" ht="14.25" customHeight="1" x14ac:dyDescent="0.3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1:11" ht="14.25" customHeight="1" x14ac:dyDescent="0.3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</row>
    <row r="85" spans="1:11" ht="14.25" customHeight="1" x14ac:dyDescent="0.3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</row>
    <row r="86" spans="1:11" ht="14.25" customHeight="1" x14ac:dyDescent="0.3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1:11" ht="14.25" customHeight="1" x14ac:dyDescent="0.3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</row>
    <row r="88" spans="1:11" ht="14.25" customHeight="1" x14ac:dyDescent="0.3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</row>
    <row r="89" spans="1:11" ht="14.25" customHeight="1" x14ac:dyDescent="0.3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</row>
    <row r="90" spans="1:11" ht="14.25" customHeight="1" x14ac:dyDescent="0.3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</row>
    <row r="91" spans="1:11" ht="14.25" customHeight="1" x14ac:dyDescent="0.35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</row>
    <row r="92" spans="1:11" ht="14.25" customHeight="1" x14ac:dyDescent="0.3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1:11" ht="14.25" customHeight="1" x14ac:dyDescent="0.35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</row>
    <row r="94" spans="1:11" ht="14.25" customHeight="1" x14ac:dyDescent="0.3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</row>
    <row r="95" spans="1:11" ht="14.25" customHeight="1" x14ac:dyDescent="0.3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</row>
    <row r="96" spans="1:11" ht="14.25" customHeight="1" x14ac:dyDescent="0.35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1:11" ht="14.25" customHeight="1" x14ac:dyDescent="0.35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</row>
    <row r="98" spans="1:11" ht="14.25" customHeight="1" x14ac:dyDescent="0.35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1:11" ht="14.25" customHeight="1" x14ac:dyDescent="0.3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</row>
    <row r="100" spans="1:11" ht="14.25" customHeight="1" x14ac:dyDescent="0.35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topLeftCell="A8" workbookViewId="0">
      <selection activeCell="D18" sqref="D18"/>
    </sheetView>
  </sheetViews>
  <sheetFormatPr defaultColWidth="14.453125" defaultRowHeight="15" customHeight="1" x14ac:dyDescent="0.35"/>
  <cols>
    <col min="1" max="1" width="33.81640625" customWidth="1"/>
    <col min="2" max="2" width="30.1796875" customWidth="1"/>
    <col min="3" max="3" width="35.1796875" customWidth="1"/>
    <col min="4" max="4" width="52.453125" style="94" customWidth="1"/>
    <col min="5" max="7" width="9.1796875" customWidth="1"/>
    <col min="8" max="11" width="8" customWidth="1"/>
  </cols>
  <sheetData>
    <row r="1" spans="1:11" ht="15" customHeight="1" x14ac:dyDescent="0.45">
      <c r="A1" s="1" t="s">
        <v>8</v>
      </c>
      <c r="B1" s="135"/>
      <c r="C1" s="135"/>
      <c r="E1" s="135"/>
      <c r="F1" s="135"/>
      <c r="G1" s="135"/>
      <c r="H1" s="135"/>
      <c r="I1" s="135"/>
      <c r="J1" s="135"/>
      <c r="K1" s="135"/>
    </row>
    <row r="2" spans="1:11" ht="15" customHeight="1" x14ac:dyDescent="0.35">
      <c r="A2" s="109" t="s">
        <v>9</v>
      </c>
      <c r="B2" s="135"/>
      <c r="C2" s="135"/>
      <c r="E2" s="135"/>
      <c r="F2" s="135"/>
      <c r="G2" s="135"/>
      <c r="H2" s="135"/>
      <c r="I2" s="135"/>
      <c r="J2" s="135"/>
      <c r="K2" s="135"/>
    </row>
    <row r="3" spans="1:11" ht="18" customHeight="1" x14ac:dyDescent="0.45">
      <c r="A3" s="135"/>
      <c r="B3" s="2"/>
      <c r="C3" s="57" t="str">
        <f>"Calculated Cells.  Do Not Adjust."</f>
        <v>Calculated Cells.  Do Not Adjust.</v>
      </c>
      <c r="D3" s="107"/>
      <c r="E3" s="3"/>
      <c r="F3" s="3"/>
      <c r="G3" s="3"/>
      <c r="H3" s="4"/>
      <c r="I3" s="4"/>
      <c r="J3" s="4"/>
      <c r="K3" s="4"/>
    </row>
    <row r="4" spans="1:11" ht="18" customHeight="1" x14ac:dyDescent="0.45">
      <c r="A4" s="4"/>
      <c r="B4" s="5"/>
      <c r="C4" s="57" t="s">
        <v>10</v>
      </c>
      <c r="D4" s="57"/>
      <c r="E4" s="3"/>
      <c r="F4" s="3"/>
      <c r="G4" s="3"/>
      <c r="H4" s="4"/>
      <c r="I4" s="4"/>
      <c r="J4" s="4"/>
      <c r="K4" s="4"/>
    </row>
    <row r="5" spans="1:11" ht="12" customHeight="1" x14ac:dyDescent="0.45">
      <c r="A5" s="4"/>
      <c r="B5" s="3"/>
      <c r="C5" s="3"/>
      <c r="D5" s="57"/>
      <c r="E5" s="3"/>
      <c r="F5" s="3"/>
      <c r="G5" s="3"/>
      <c r="H5" s="4"/>
      <c r="I5" s="4"/>
      <c r="J5" s="4"/>
      <c r="K5" s="4"/>
    </row>
    <row r="6" spans="1:11" ht="18" customHeight="1" x14ac:dyDescent="0.45">
      <c r="A6" s="1"/>
      <c r="B6" s="106" t="s">
        <v>11</v>
      </c>
      <c r="C6" s="134" t="s">
        <v>12</v>
      </c>
      <c r="D6" s="107" t="s">
        <v>13</v>
      </c>
      <c r="E6" s="3"/>
      <c r="F6" s="3"/>
      <c r="G6" s="3"/>
      <c r="H6" s="4"/>
      <c r="I6" s="4"/>
      <c r="J6" s="4"/>
      <c r="K6" s="4"/>
    </row>
    <row r="7" spans="1:11" ht="18" customHeight="1" x14ac:dyDescent="0.45">
      <c r="A7" s="6" t="s">
        <v>14</v>
      </c>
      <c r="B7" s="7">
        <v>5000</v>
      </c>
      <c r="C7" s="8">
        <f>C8*C9</f>
        <v>5000</v>
      </c>
      <c r="D7" s="100"/>
      <c r="E7" s="9"/>
      <c r="F7" s="9"/>
      <c r="G7" s="9"/>
      <c r="H7" s="10"/>
      <c r="I7" s="10"/>
      <c r="J7" s="10"/>
      <c r="K7" s="10"/>
    </row>
    <row r="8" spans="1:11" ht="18" customHeight="1" x14ac:dyDescent="0.45">
      <c r="A8" s="11" t="s">
        <v>15</v>
      </c>
      <c r="B8" s="12">
        <f>B7/B9</f>
        <v>10000</v>
      </c>
      <c r="C8" s="13">
        <v>10000</v>
      </c>
      <c r="D8" s="97"/>
      <c r="E8" s="14"/>
      <c r="F8" s="14"/>
      <c r="G8" s="14"/>
      <c r="H8" s="15"/>
      <c r="I8" s="15"/>
      <c r="J8" s="15"/>
      <c r="K8" s="15"/>
    </row>
    <row r="9" spans="1:11" ht="18" customHeight="1" x14ac:dyDescent="0.45">
      <c r="A9" s="16" t="s">
        <v>16</v>
      </c>
      <c r="B9" s="17">
        <v>0.5</v>
      </c>
      <c r="C9" s="17">
        <v>0.5</v>
      </c>
      <c r="D9" s="107" t="s">
        <v>17</v>
      </c>
      <c r="E9" s="3"/>
      <c r="F9" s="3"/>
      <c r="G9" s="3"/>
      <c r="H9" s="4"/>
      <c r="I9" s="4"/>
      <c r="J9" s="4"/>
      <c r="K9" s="4"/>
    </row>
    <row r="10" spans="1:11" ht="18" customHeight="1" x14ac:dyDescent="0.45">
      <c r="A10" s="16" t="s">
        <v>18</v>
      </c>
      <c r="B10" s="18">
        <v>0.01</v>
      </c>
      <c r="C10" s="18">
        <v>0.01</v>
      </c>
      <c r="D10" s="107" t="s">
        <v>19</v>
      </c>
      <c r="E10" s="3"/>
      <c r="F10" s="3"/>
      <c r="G10" s="3"/>
      <c r="H10" s="4"/>
      <c r="I10" s="4"/>
      <c r="J10" s="4"/>
      <c r="K10" s="4"/>
    </row>
    <row r="11" spans="1:11" ht="18" customHeight="1" x14ac:dyDescent="0.45">
      <c r="A11" s="19" t="s">
        <v>20</v>
      </c>
      <c r="B11" s="20">
        <v>23</v>
      </c>
      <c r="C11" s="20">
        <v>23</v>
      </c>
      <c r="D11" s="107" t="s">
        <v>21</v>
      </c>
      <c r="E11" s="3"/>
      <c r="F11" s="3"/>
      <c r="G11" s="3"/>
      <c r="H11" s="4"/>
      <c r="I11" s="4"/>
      <c r="J11" s="4"/>
      <c r="K11" s="4"/>
    </row>
    <row r="12" spans="1:11" ht="18" customHeight="1" x14ac:dyDescent="0.45">
      <c r="A12" s="4"/>
      <c r="B12" s="3"/>
      <c r="C12" s="3"/>
      <c r="D12" s="57"/>
      <c r="E12" s="3"/>
      <c r="F12" s="3"/>
      <c r="G12" s="3"/>
      <c r="H12" s="4"/>
      <c r="I12" s="4"/>
      <c r="J12" s="4"/>
      <c r="K12" s="4"/>
    </row>
    <row r="13" spans="1:11" ht="18" customHeight="1" x14ac:dyDescent="0.45">
      <c r="A13" s="4"/>
      <c r="B13" s="3"/>
      <c r="C13" s="3"/>
      <c r="D13" s="57"/>
      <c r="E13" s="3"/>
      <c r="F13" s="3"/>
      <c r="G13" s="3"/>
      <c r="H13" s="4"/>
      <c r="I13" s="4"/>
      <c r="J13" s="4"/>
      <c r="K13" s="4"/>
    </row>
    <row r="14" spans="1:11" ht="18" customHeight="1" x14ac:dyDescent="0.45">
      <c r="A14" s="1" t="s">
        <v>22</v>
      </c>
      <c r="B14" s="3"/>
      <c r="C14" s="3"/>
      <c r="D14" s="57"/>
      <c r="E14" s="3"/>
      <c r="F14" s="3"/>
      <c r="G14" s="3"/>
      <c r="H14" s="4"/>
      <c r="I14" s="4"/>
      <c r="J14" s="4"/>
      <c r="K14" s="4"/>
    </row>
    <row r="15" spans="1:11" ht="18" customHeight="1" x14ac:dyDescent="0.45">
      <c r="A15" s="15" t="s">
        <v>23</v>
      </c>
      <c r="B15" s="12">
        <f t="shared" ref="B15:C15" si="0">B8*B10</f>
        <v>100</v>
      </c>
      <c r="C15" s="21">
        <f t="shared" si="0"/>
        <v>100</v>
      </c>
      <c r="D15" s="97"/>
      <c r="E15" s="14"/>
      <c r="F15" s="14"/>
      <c r="G15" s="14"/>
      <c r="H15" s="15"/>
      <c r="I15" s="15"/>
      <c r="J15" s="15"/>
      <c r="K15" s="15"/>
    </row>
    <row r="16" spans="1:11" ht="18" customHeight="1" x14ac:dyDescent="0.45">
      <c r="A16" s="10" t="s">
        <v>24</v>
      </c>
      <c r="B16" s="22">
        <f t="shared" ref="B16:C16" si="1">B15*B11</f>
        <v>2300</v>
      </c>
      <c r="C16" s="23">
        <f t="shared" si="1"/>
        <v>2300</v>
      </c>
      <c r="D16" s="100"/>
      <c r="E16" s="9"/>
      <c r="F16" s="9"/>
      <c r="G16" s="9"/>
      <c r="H16" s="10"/>
      <c r="I16" s="10"/>
      <c r="J16" s="10"/>
      <c r="K16" s="10"/>
    </row>
    <row r="17" spans="1:11" ht="18" customHeight="1" x14ac:dyDescent="0.45">
      <c r="A17" s="10" t="s">
        <v>25</v>
      </c>
      <c r="B17" s="22">
        <f t="shared" ref="B17:C17" si="2">B9*B8</f>
        <v>5000</v>
      </c>
      <c r="C17" s="23">
        <f t="shared" si="2"/>
        <v>5000</v>
      </c>
      <c r="D17" s="100"/>
      <c r="E17" s="9"/>
      <c r="F17" s="9"/>
      <c r="G17" s="9"/>
      <c r="H17" s="10"/>
      <c r="I17" s="10"/>
      <c r="J17" s="10"/>
      <c r="K17" s="10"/>
    </row>
    <row r="18" spans="1:11" ht="18" customHeight="1" x14ac:dyDescent="0.45">
      <c r="A18" s="10" t="s">
        <v>26</v>
      </c>
      <c r="B18" s="22">
        <f t="shared" ref="B18:C18" si="3">B16-B17</f>
        <v>-2700</v>
      </c>
      <c r="C18" s="23">
        <f t="shared" si="3"/>
        <v>-2700</v>
      </c>
      <c r="D18" s="108" t="s">
        <v>27</v>
      </c>
      <c r="E18" s="9"/>
      <c r="F18" s="9"/>
      <c r="G18" s="9"/>
      <c r="H18" s="10"/>
      <c r="I18" s="10"/>
      <c r="J18" s="10"/>
      <c r="K18" s="10"/>
    </row>
    <row r="19" spans="1:11" ht="18" customHeight="1" x14ac:dyDescent="0.45">
      <c r="A19" s="4"/>
      <c r="B19" s="3"/>
      <c r="C19" s="3"/>
      <c r="D19" s="57"/>
      <c r="E19" s="3"/>
      <c r="F19" s="3"/>
      <c r="G19" s="3"/>
      <c r="H19" s="4"/>
      <c r="I19" s="4"/>
      <c r="J19" s="4"/>
      <c r="K19" s="4"/>
    </row>
    <row r="20" spans="1:11" ht="18" customHeight="1" x14ac:dyDescent="0.45">
      <c r="A20" s="4"/>
      <c r="B20" s="3"/>
      <c r="C20" s="3"/>
      <c r="D20" s="57"/>
      <c r="E20" s="3"/>
      <c r="F20" s="3"/>
      <c r="G20" s="3"/>
      <c r="H20" s="4"/>
      <c r="I20" s="4"/>
      <c r="J20" s="4"/>
      <c r="K20" s="4"/>
    </row>
    <row r="21" spans="1:11" ht="18" customHeight="1" x14ac:dyDescent="0.45">
      <c r="A21" s="24" t="s">
        <v>28</v>
      </c>
      <c r="B21" s="3"/>
      <c r="C21" s="3"/>
      <c r="D21" s="57"/>
      <c r="E21" s="3"/>
      <c r="F21" s="3"/>
      <c r="G21" s="3"/>
      <c r="H21" s="4"/>
      <c r="I21" s="4"/>
      <c r="J21" s="4"/>
      <c r="K21" s="4"/>
    </row>
    <row r="22" spans="1:11" ht="18" customHeight="1" x14ac:dyDescent="0.45">
      <c r="A22" s="10" t="s">
        <v>23</v>
      </c>
      <c r="B22" s="25">
        <f t="shared" ref="B22:C22" si="4">B15</f>
        <v>100</v>
      </c>
      <c r="C22" s="26">
        <f t="shared" si="4"/>
        <v>100</v>
      </c>
      <c r="D22" s="107" t="s">
        <v>29</v>
      </c>
      <c r="E22" s="3"/>
      <c r="F22" s="3"/>
      <c r="G22" s="3"/>
      <c r="H22" s="4"/>
      <c r="I22" s="4"/>
      <c r="J22" s="4"/>
      <c r="K22" s="4"/>
    </row>
    <row r="23" spans="1:11" ht="18" customHeight="1" x14ac:dyDescent="0.45">
      <c r="A23" s="10" t="s">
        <v>30</v>
      </c>
      <c r="B23" s="27">
        <v>7</v>
      </c>
      <c r="C23" s="28">
        <v>7</v>
      </c>
      <c r="D23" s="107" t="s">
        <v>31</v>
      </c>
      <c r="E23" s="3"/>
      <c r="F23" s="3"/>
      <c r="G23" s="3"/>
      <c r="H23" s="4"/>
      <c r="I23" s="4"/>
      <c r="J23" s="4"/>
      <c r="K23" s="4"/>
    </row>
    <row r="24" spans="1:11" ht="18" customHeight="1" x14ac:dyDescent="0.45">
      <c r="A24" s="29" t="s">
        <v>16</v>
      </c>
      <c r="B24" s="17">
        <v>0.55000000000000004</v>
      </c>
      <c r="C24" s="30">
        <v>0.55000000000000004</v>
      </c>
      <c r="D24" s="57"/>
      <c r="E24" s="3"/>
      <c r="F24" s="3"/>
      <c r="G24" s="3"/>
      <c r="H24" s="4"/>
      <c r="I24" s="4"/>
      <c r="J24" s="4"/>
      <c r="K24" s="4"/>
    </row>
    <row r="25" spans="1:11" ht="18" customHeight="1" x14ac:dyDescent="0.45">
      <c r="A25" s="10" t="s">
        <v>25</v>
      </c>
      <c r="B25" s="31">
        <f t="shared" ref="B25:C25" si="5">B22*B23*B24</f>
        <v>385.00000000000006</v>
      </c>
      <c r="C25" s="32">
        <f t="shared" si="5"/>
        <v>385.00000000000006</v>
      </c>
      <c r="D25" s="57"/>
      <c r="E25" s="3"/>
      <c r="F25" s="3"/>
      <c r="G25" s="3"/>
      <c r="H25" s="4"/>
      <c r="I25" s="4"/>
      <c r="J25" s="4"/>
      <c r="K25" s="4"/>
    </row>
    <row r="26" spans="1:11" ht="18" customHeight="1" x14ac:dyDescent="0.45">
      <c r="A26" s="10" t="s">
        <v>32</v>
      </c>
      <c r="B26" s="18">
        <v>0.08</v>
      </c>
      <c r="C26" s="33">
        <v>0.08</v>
      </c>
      <c r="D26" s="107" t="s">
        <v>33</v>
      </c>
      <c r="E26" s="3"/>
      <c r="F26" s="3"/>
      <c r="G26" s="3"/>
      <c r="H26" s="4"/>
      <c r="I26" s="4"/>
      <c r="J26" s="4"/>
      <c r="K26" s="4"/>
    </row>
    <row r="27" spans="1:11" ht="18" customHeight="1" x14ac:dyDescent="0.45">
      <c r="A27" s="10" t="s">
        <v>34</v>
      </c>
      <c r="B27" s="13">
        <f t="shared" ref="B27:C27" si="6">B22*B23*B26</f>
        <v>56</v>
      </c>
      <c r="C27" s="34">
        <f t="shared" si="6"/>
        <v>56</v>
      </c>
      <c r="D27" s="57"/>
      <c r="E27" s="3"/>
      <c r="F27" s="3"/>
      <c r="G27" s="3"/>
      <c r="H27" s="4"/>
      <c r="I27" s="4"/>
      <c r="J27" s="4"/>
      <c r="K27" s="4"/>
    </row>
    <row r="28" spans="1:11" ht="18" customHeight="1" x14ac:dyDescent="0.45">
      <c r="A28" s="10" t="s">
        <v>20</v>
      </c>
      <c r="B28" s="35">
        <v>40</v>
      </c>
      <c r="C28" s="36">
        <v>40</v>
      </c>
      <c r="D28" s="107" t="s">
        <v>35</v>
      </c>
      <c r="E28" s="3"/>
      <c r="F28" s="3"/>
      <c r="G28" s="3"/>
      <c r="H28" s="4"/>
      <c r="I28" s="4"/>
      <c r="J28" s="4"/>
      <c r="K28" s="4"/>
    </row>
    <row r="29" spans="1:11" ht="18" customHeight="1" x14ac:dyDescent="0.45">
      <c r="A29" s="10" t="s">
        <v>36</v>
      </c>
      <c r="B29" s="22">
        <f t="shared" ref="B29:C29" si="7">B27*B28</f>
        <v>2240</v>
      </c>
      <c r="C29" s="23">
        <f t="shared" si="7"/>
        <v>2240</v>
      </c>
      <c r="D29" s="57"/>
      <c r="E29" s="3"/>
      <c r="F29" s="3"/>
      <c r="G29" s="3"/>
      <c r="H29" s="4"/>
      <c r="I29" s="4"/>
      <c r="J29" s="4"/>
      <c r="K29" s="4"/>
    </row>
    <row r="30" spans="1:11" ht="18" customHeight="1" x14ac:dyDescent="0.45">
      <c r="A30" s="10" t="s">
        <v>37</v>
      </c>
      <c r="B30" s="22">
        <f t="shared" ref="B30:C30" si="8">B29-B25</f>
        <v>1855</v>
      </c>
      <c r="C30" s="23">
        <f t="shared" si="8"/>
        <v>1855</v>
      </c>
      <c r="D30" s="57"/>
      <c r="E30" s="3"/>
      <c r="F30" s="3"/>
      <c r="G30" s="3"/>
      <c r="H30" s="4"/>
      <c r="I30" s="4"/>
      <c r="J30" s="4"/>
      <c r="K30" s="4"/>
    </row>
    <row r="31" spans="1:11" ht="18" customHeight="1" x14ac:dyDescent="0.45">
      <c r="A31" s="10" t="s">
        <v>38</v>
      </c>
      <c r="B31" s="22">
        <f t="shared" ref="B31:C31" si="9">B16+B29-B17-B25</f>
        <v>-845</v>
      </c>
      <c r="C31" s="23">
        <f t="shared" si="9"/>
        <v>-845</v>
      </c>
      <c r="D31" s="57"/>
      <c r="E31" s="3"/>
      <c r="F31" s="3"/>
      <c r="G31" s="3"/>
      <c r="H31" s="4"/>
      <c r="I31" s="4"/>
      <c r="J31" s="4"/>
      <c r="K31" s="4"/>
    </row>
    <row r="32" spans="1:11" ht="18" customHeight="1" x14ac:dyDescent="0.45">
      <c r="A32" s="4"/>
      <c r="B32" s="3"/>
      <c r="C32" s="3"/>
      <c r="D32" s="57"/>
      <c r="E32" s="3"/>
      <c r="F32" s="3"/>
      <c r="G32" s="3"/>
      <c r="H32" s="4"/>
      <c r="I32" s="4"/>
      <c r="J32" s="4"/>
      <c r="K32" s="4"/>
    </row>
    <row r="33" spans="1:11" ht="18" customHeight="1" x14ac:dyDescent="0.45">
      <c r="A33" s="24" t="s">
        <v>39</v>
      </c>
      <c r="B33" s="3"/>
      <c r="C33" s="3"/>
      <c r="D33" s="57"/>
      <c r="E33" s="3"/>
      <c r="F33" s="3"/>
      <c r="G33" s="3"/>
      <c r="H33" s="4"/>
      <c r="I33" s="4"/>
      <c r="J33" s="4"/>
      <c r="K33" s="4"/>
    </row>
    <row r="34" spans="1:11" ht="18" customHeight="1" x14ac:dyDescent="0.45">
      <c r="A34" s="4" t="s">
        <v>40</v>
      </c>
      <c r="B34" s="22">
        <f t="shared" ref="B34:C34" si="10">B30</f>
        <v>1855</v>
      </c>
      <c r="C34" s="23">
        <f t="shared" si="10"/>
        <v>1855</v>
      </c>
      <c r="D34" s="57"/>
      <c r="E34" s="3"/>
      <c r="F34" s="3"/>
      <c r="G34" s="3"/>
      <c r="H34" s="4"/>
      <c r="I34" s="4"/>
      <c r="J34" s="4"/>
      <c r="K34" s="4"/>
    </row>
    <row r="35" spans="1:11" ht="18" customHeight="1" x14ac:dyDescent="0.45">
      <c r="A35" s="10" t="s">
        <v>41</v>
      </c>
      <c r="B35" s="22">
        <f>B16+B29+B29-B17-B25-B25</f>
        <v>1010</v>
      </c>
      <c r="C35" s="22">
        <f>C16+C29+C29-C17-C25-C25</f>
        <v>1010</v>
      </c>
      <c r="D35" s="57"/>
      <c r="E35" s="3"/>
      <c r="F35" s="3"/>
      <c r="G35" s="3"/>
      <c r="H35" s="4"/>
      <c r="I35" s="4"/>
      <c r="J35" s="4"/>
      <c r="K35" s="4"/>
    </row>
    <row r="36" spans="1:11" ht="18" customHeight="1" x14ac:dyDescent="0.45">
      <c r="A36" s="4"/>
      <c r="B36" s="3"/>
      <c r="C36" s="3"/>
      <c r="D36" s="57"/>
      <c r="E36" s="3"/>
      <c r="F36" s="3"/>
      <c r="G36" s="3"/>
      <c r="H36" s="4"/>
      <c r="I36" s="4"/>
      <c r="J36" s="4"/>
      <c r="K36" s="4"/>
    </row>
    <row r="37" spans="1:11" ht="18" customHeight="1" x14ac:dyDescent="0.45">
      <c r="A37" s="4"/>
      <c r="B37" s="3"/>
      <c r="C37" s="3"/>
      <c r="D37" s="57"/>
      <c r="E37" s="3"/>
      <c r="F37" s="3"/>
      <c r="G37" s="3"/>
      <c r="H37" s="4"/>
      <c r="I37" s="4"/>
      <c r="J37" s="4"/>
      <c r="K37" s="4"/>
    </row>
    <row r="38" spans="1:11" ht="18" customHeight="1" x14ac:dyDescent="0.45">
      <c r="A38" s="4"/>
      <c r="B38" s="3"/>
      <c r="C38" s="3"/>
      <c r="D38" s="57"/>
      <c r="E38" s="3"/>
      <c r="F38" s="3"/>
      <c r="G38" s="3"/>
      <c r="H38" s="4"/>
      <c r="I38" s="4"/>
      <c r="J38" s="4"/>
      <c r="K38" s="4"/>
    </row>
    <row r="39" spans="1:11" ht="18" customHeight="1" x14ac:dyDescent="0.45">
      <c r="A39" s="4"/>
      <c r="B39" s="3"/>
      <c r="C39" s="3"/>
      <c r="D39" s="57"/>
      <c r="E39" s="3"/>
      <c r="F39" s="3"/>
      <c r="G39" s="3"/>
      <c r="H39" s="4"/>
      <c r="I39" s="4"/>
      <c r="J39" s="4"/>
      <c r="K39" s="4"/>
    </row>
    <row r="40" spans="1:11" ht="18" customHeight="1" x14ac:dyDescent="0.45">
      <c r="A40" s="4"/>
      <c r="B40" s="3"/>
      <c r="C40" s="3"/>
      <c r="D40" s="57"/>
      <c r="E40" s="3"/>
      <c r="F40" s="3"/>
      <c r="G40" s="3"/>
      <c r="H40" s="4"/>
      <c r="I40" s="4"/>
      <c r="J40" s="4"/>
      <c r="K40" s="4"/>
    </row>
    <row r="41" spans="1:11" ht="18" customHeight="1" x14ac:dyDescent="0.45">
      <c r="A41" s="4"/>
      <c r="B41" s="3"/>
      <c r="C41" s="3"/>
      <c r="D41" s="57"/>
      <c r="E41" s="3"/>
      <c r="F41" s="3"/>
      <c r="G41" s="3"/>
      <c r="H41" s="4"/>
      <c r="I41" s="4"/>
      <c r="J41" s="4"/>
      <c r="K41" s="4"/>
    </row>
    <row r="42" spans="1:11" ht="18" customHeight="1" x14ac:dyDescent="0.45">
      <c r="A42" s="4"/>
      <c r="B42" s="3"/>
      <c r="C42" s="3"/>
      <c r="D42" s="57"/>
      <c r="E42" s="3"/>
      <c r="F42" s="3"/>
      <c r="G42" s="3"/>
      <c r="H42" s="4"/>
      <c r="I42" s="4"/>
      <c r="J42" s="4"/>
      <c r="K42" s="4"/>
    </row>
    <row r="43" spans="1:11" ht="18" customHeight="1" x14ac:dyDescent="0.45">
      <c r="A43" s="4"/>
      <c r="B43" s="3"/>
      <c r="C43" s="3"/>
      <c r="D43" s="57"/>
      <c r="E43" s="3"/>
      <c r="F43" s="3"/>
      <c r="G43" s="3"/>
      <c r="H43" s="4"/>
      <c r="I43" s="4"/>
      <c r="J43" s="4"/>
      <c r="K43" s="4"/>
    </row>
    <row r="44" spans="1:11" ht="18" customHeight="1" x14ac:dyDescent="0.45">
      <c r="A44" s="4"/>
      <c r="B44" s="3"/>
      <c r="C44" s="3"/>
      <c r="D44" s="57"/>
      <c r="E44" s="3"/>
      <c r="F44" s="3"/>
      <c r="G44" s="3"/>
      <c r="H44" s="4"/>
      <c r="I44" s="4"/>
      <c r="J44" s="4"/>
      <c r="K44" s="4"/>
    </row>
    <row r="45" spans="1:11" ht="18" customHeight="1" x14ac:dyDescent="0.45">
      <c r="A45" s="4"/>
      <c r="B45" s="3"/>
      <c r="C45" s="3"/>
      <c r="D45" s="57"/>
      <c r="E45" s="3"/>
      <c r="F45" s="3"/>
      <c r="G45" s="3"/>
      <c r="H45" s="4"/>
      <c r="I45" s="4"/>
      <c r="J45" s="4"/>
      <c r="K45" s="4"/>
    </row>
    <row r="46" spans="1:11" ht="18" customHeight="1" x14ac:dyDescent="0.45">
      <c r="A46" s="4"/>
      <c r="B46" s="3"/>
      <c r="C46" s="3"/>
      <c r="D46" s="57"/>
      <c r="E46" s="3"/>
      <c r="F46" s="3"/>
      <c r="G46" s="3"/>
      <c r="H46" s="4"/>
      <c r="I46" s="4"/>
      <c r="J46" s="4"/>
      <c r="K46" s="4"/>
    </row>
    <row r="47" spans="1:11" ht="18" customHeight="1" x14ac:dyDescent="0.45">
      <c r="A47" s="4"/>
      <c r="B47" s="3"/>
      <c r="C47" s="3"/>
      <c r="D47" s="57"/>
      <c r="E47" s="3"/>
      <c r="F47" s="3"/>
      <c r="G47" s="3"/>
      <c r="H47" s="4"/>
      <c r="I47" s="4"/>
      <c r="J47" s="4"/>
      <c r="K47" s="4"/>
    </row>
    <row r="48" spans="1:11" ht="18" customHeight="1" x14ac:dyDescent="0.45">
      <c r="A48" s="4"/>
      <c r="B48" s="3"/>
      <c r="C48" s="3"/>
      <c r="D48" s="57"/>
      <c r="E48" s="3"/>
      <c r="F48" s="3"/>
      <c r="G48" s="3"/>
      <c r="H48" s="4"/>
      <c r="I48" s="4"/>
      <c r="J48" s="4"/>
      <c r="K48" s="4"/>
    </row>
    <row r="49" spans="1:11" ht="18" customHeight="1" x14ac:dyDescent="0.45">
      <c r="A49" s="4"/>
      <c r="B49" s="3"/>
      <c r="C49" s="3"/>
      <c r="D49" s="57"/>
      <c r="E49" s="3"/>
      <c r="F49" s="3"/>
      <c r="G49" s="3"/>
      <c r="H49" s="4"/>
      <c r="I49" s="4"/>
      <c r="J49" s="4"/>
      <c r="K49" s="4"/>
    </row>
    <row r="50" spans="1:11" ht="18" customHeight="1" x14ac:dyDescent="0.45">
      <c r="A50" s="4"/>
      <c r="B50" s="3"/>
      <c r="C50" s="3"/>
      <c r="D50" s="57"/>
      <c r="E50" s="3"/>
      <c r="F50" s="3"/>
      <c r="G50" s="3"/>
      <c r="H50" s="4"/>
      <c r="I50" s="4"/>
      <c r="J50" s="4"/>
      <c r="K50" s="4"/>
    </row>
    <row r="51" spans="1:11" ht="18" customHeight="1" x14ac:dyDescent="0.45">
      <c r="A51" s="4"/>
      <c r="B51" s="3"/>
      <c r="C51" s="3"/>
      <c r="D51" s="57"/>
      <c r="E51" s="3"/>
      <c r="F51" s="3"/>
      <c r="G51" s="3"/>
      <c r="H51" s="4"/>
      <c r="I51" s="4"/>
      <c r="J51" s="4"/>
      <c r="K51" s="4"/>
    </row>
    <row r="52" spans="1:11" ht="18" customHeight="1" x14ac:dyDescent="0.45">
      <c r="A52" s="4"/>
      <c r="B52" s="3"/>
      <c r="C52" s="3"/>
      <c r="D52" s="57"/>
      <c r="E52" s="3"/>
      <c r="F52" s="3"/>
      <c r="G52" s="3"/>
      <c r="H52" s="4"/>
      <c r="I52" s="4"/>
      <c r="J52" s="4"/>
      <c r="K52" s="4"/>
    </row>
    <row r="53" spans="1:11" ht="18" customHeight="1" x14ac:dyDescent="0.45">
      <c r="A53" s="4"/>
      <c r="B53" s="3"/>
      <c r="C53" s="3"/>
      <c r="D53" s="57"/>
      <c r="E53" s="3"/>
      <c r="F53" s="3"/>
      <c r="G53" s="3"/>
      <c r="H53" s="4"/>
      <c r="I53" s="4"/>
      <c r="J53" s="4"/>
      <c r="K53" s="4"/>
    </row>
    <row r="54" spans="1:11" ht="18" customHeight="1" x14ac:dyDescent="0.45">
      <c r="A54" s="4"/>
      <c r="B54" s="3"/>
      <c r="C54" s="3"/>
      <c r="D54" s="57"/>
      <c r="E54" s="3"/>
      <c r="F54" s="3"/>
      <c r="G54" s="3"/>
      <c r="H54" s="4"/>
      <c r="I54" s="4"/>
      <c r="J54" s="4"/>
      <c r="K54" s="4"/>
    </row>
    <row r="55" spans="1:11" ht="18" customHeight="1" x14ac:dyDescent="0.45">
      <c r="A55" s="4"/>
      <c r="B55" s="3"/>
      <c r="C55" s="3"/>
      <c r="D55" s="57"/>
      <c r="E55" s="3"/>
      <c r="F55" s="3"/>
      <c r="G55" s="3"/>
      <c r="H55" s="4"/>
      <c r="I55" s="4"/>
      <c r="J55" s="4"/>
      <c r="K55" s="4"/>
    </row>
    <row r="56" spans="1:11" ht="18" customHeight="1" x14ac:dyDescent="0.45">
      <c r="A56" s="4"/>
      <c r="B56" s="3"/>
      <c r="C56" s="3"/>
      <c r="D56" s="57"/>
      <c r="E56" s="3"/>
      <c r="F56" s="3"/>
      <c r="G56" s="3"/>
      <c r="H56" s="4"/>
      <c r="I56" s="4"/>
      <c r="J56" s="4"/>
      <c r="K56" s="4"/>
    </row>
    <row r="57" spans="1:11" ht="18" customHeight="1" x14ac:dyDescent="0.45">
      <c r="A57" s="4"/>
      <c r="B57" s="3"/>
      <c r="C57" s="3"/>
      <c r="D57" s="57"/>
      <c r="E57" s="3"/>
      <c r="F57" s="3"/>
      <c r="G57" s="3"/>
      <c r="H57" s="4"/>
      <c r="I57" s="4"/>
      <c r="J57" s="4"/>
      <c r="K57" s="4"/>
    </row>
    <row r="58" spans="1:11" ht="18" customHeight="1" x14ac:dyDescent="0.45">
      <c r="A58" s="4"/>
      <c r="B58" s="3"/>
      <c r="C58" s="3"/>
      <c r="D58" s="57"/>
      <c r="E58" s="3"/>
      <c r="F58" s="3"/>
      <c r="G58" s="3"/>
      <c r="H58" s="4"/>
      <c r="I58" s="4"/>
      <c r="J58" s="4"/>
      <c r="K58" s="4"/>
    </row>
    <row r="59" spans="1:11" ht="18" customHeight="1" x14ac:dyDescent="0.45">
      <c r="A59" s="4"/>
      <c r="B59" s="3"/>
      <c r="C59" s="3"/>
      <c r="D59" s="57"/>
      <c r="E59" s="3"/>
      <c r="F59" s="3"/>
      <c r="G59" s="3"/>
      <c r="H59" s="4"/>
      <c r="I59" s="4"/>
      <c r="J59" s="4"/>
      <c r="K59" s="4"/>
    </row>
    <row r="60" spans="1:11" ht="18" customHeight="1" x14ac:dyDescent="0.45">
      <c r="A60" s="4"/>
      <c r="B60" s="3"/>
      <c r="C60" s="3"/>
      <c r="D60" s="57"/>
      <c r="E60" s="3"/>
      <c r="F60" s="3"/>
      <c r="G60" s="3"/>
      <c r="H60" s="4"/>
      <c r="I60" s="4"/>
      <c r="J60" s="4"/>
      <c r="K60" s="4"/>
    </row>
    <row r="61" spans="1:11" ht="18" customHeight="1" x14ac:dyDescent="0.45">
      <c r="A61" s="4"/>
      <c r="B61" s="3"/>
      <c r="C61" s="3"/>
      <c r="D61" s="57"/>
      <c r="E61" s="3"/>
      <c r="F61" s="3"/>
      <c r="G61" s="3"/>
      <c r="H61" s="4"/>
      <c r="I61" s="4"/>
      <c r="J61" s="4"/>
      <c r="K61" s="4"/>
    </row>
    <row r="62" spans="1:11" ht="18" customHeight="1" x14ac:dyDescent="0.45">
      <c r="A62" s="4"/>
      <c r="B62" s="3"/>
      <c r="C62" s="3"/>
      <c r="D62" s="57"/>
      <c r="E62" s="3"/>
      <c r="F62" s="3"/>
      <c r="G62" s="3"/>
      <c r="H62" s="4"/>
      <c r="I62" s="4"/>
      <c r="J62" s="4"/>
      <c r="K62" s="4"/>
    </row>
    <row r="63" spans="1:11" ht="18" customHeight="1" x14ac:dyDescent="0.45">
      <c r="A63" s="4"/>
      <c r="B63" s="3"/>
      <c r="C63" s="3"/>
      <c r="D63" s="57"/>
      <c r="E63" s="3"/>
      <c r="F63" s="3"/>
      <c r="G63" s="3"/>
      <c r="H63" s="4"/>
      <c r="I63" s="4"/>
      <c r="J63" s="4"/>
      <c r="K63" s="4"/>
    </row>
    <row r="64" spans="1:11" ht="18" customHeight="1" x14ac:dyDescent="0.45">
      <c r="A64" s="4"/>
      <c r="B64" s="3"/>
      <c r="C64" s="3"/>
      <c r="D64" s="57"/>
      <c r="E64" s="3"/>
      <c r="F64" s="3"/>
      <c r="G64" s="3"/>
      <c r="H64" s="4"/>
      <c r="I64" s="4"/>
      <c r="J64" s="4"/>
      <c r="K64" s="4"/>
    </row>
    <row r="65" spans="1:11" ht="18" customHeight="1" x14ac:dyDescent="0.45">
      <c r="A65" s="4"/>
      <c r="B65" s="3"/>
      <c r="C65" s="3"/>
      <c r="D65" s="57"/>
      <c r="E65" s="3"/>
      <c r="F65" s="3"/>
      <c r="G65" s="3"/>
      <c r="H65" s="4"/>
      <c r="I65" s="4"/>
      <c r="J65" s="4"/>
      <c r="K65" s="4"/>
    </row>
    <row r="66" spans="1:11" ht="18" customHeight="1" x14ac:dyDescent="0.45">
      <c r="A66" s="4"/>
      <c r="B66" s="3"/>
      <c r="C66" s="3"/>
      <c r="D66" s="57"/>
      <c r="E66" s="3"/>
      <c r="F66" s="3"/>
      <c r="G66" s="3"/>
      <c r="H66" s="4"/>
      <c r="I66" s="4"/>
      <c r="J66" s="4"/>
      <c r="K66" s="4"/>
    </row>
    <row r="67" spans="1:11" ht="18" customHeight="1" x14ac:dyDescent="0.45">
      <c r="A67" s="4"/>
      <c r="B67" s="3"/>
      <c r="C67" s="3"/>
      <c r="D67" s="57"/>
      <c r="E67" s="3"/>
      <c r="F67" s="3"/>
      <c r="G67" s="3"/>
      <c r="H67" s="4"/>
      <c r="I67" s="4"/>
      <c r="J67" s="4"/>
      <c r="K67" s="4"/>
    </row>
    <row r="68" spans="1:11" ht="18" customHeight="1" x14ac:dyDescent="0.45">
      <c r="A68" s="4"/>
      <c r="B68" s="3"/>
      <c r="C68" s="3"/>
      <c r="D68" s="57"/>
      <c r="E68" s="3"/>
      <c r="F68" s="3"/>
      <c r="G68" s="3"/>
      <c r="H68" s="4"/>
      <c r="I68" s="4"/>
      <c r="J68" s="4"/>
      <c r="K68" s="4"/>
    </row>
    <row r="69" spans="1:11" ht="18" customHeight="1" x14ac:dyDescent="0.45">
      <c r="A69" s="4"/>
      <c r="B69" s="3"/>
      <c r="C69" s="3"/>
      <c r="D69" s="57"/>
      <c r="E69" s="3"/>
      <c r="F69" s="3"/>
      <c r="G69" s="3"/>
      <c r="H69" s="4"/>
      <c r="I69" s="4"/>
      <c r="J69" s="4"/>
      <c r="K69" s="4"/>
    </row>
    <row r="70" spans="1:11" ht="18" customHeight="1" x14ac:dyDescent="0.45">
      <c r="A70" s="4"/>
      <c r="B70" s="3"/>
      <c r="C70" s="3"/>
      <c r="D70" s="57"/>
      <c r="E70" s="3"/>
      <c r="F70" s="3"/>
      <c r="G70" s="3"/>
      <c r="H70" s="4"/>
      <c r="I70" s="4"/>
      <c r="J70" s="4"/>
      <c r="K70" s="4"/>
    </row>
    <row r="71" spans="1:11" ht="18" customHeight="1" x14ac:dyDescent="0.45">
      <c r="A71" s="4"/>
      <c r="B71" s="3"/>
      <c r="C71" s="3"/>
      <c r="D71" s="57"/>
      <c r="E71" s="3"/>
      <c r="F71" s="3"/>
      <c r="G71" s="3"/>
      <c r="H71" s="4"/>
      <c r="I71" s="4"/>
      <c r="J71" s="4"/>
      <c r="K71" s="4"/>
    </row>
    <row r="72" spans="1:11" ht="18" customHeight="1" x14ac:dyDescent="0.45">
      <c r="A72" s="4"/>
      <c r="B72" s="3"/>
      <c r="C72" s="3"/>
      <c r="D72" s="57"/>
      <c r="E72" s="3"/>
      <c r="F72" s="3"/>
      <c r="G72" s="3"/>
      <c r="H72" s="4"/>
      <c r="I72" s="4"/>
      <c r="J72" s="4"/>
      <c r="K72" s="4"/>
    </row>
    <row r="73" spans="1:11" ht="18" customHeight="1" x14ac:dyDescent="0.45">
      <c r="A73" s="4"/>
      <c r="B73" s="3"/>
      <c r="C73" s="3"/>
      <c r="D73" s="57"/>
      <c r="E73" s="3"/>
      <c r="F73" s="3"/>
      <c r="G73" s="3"/>
      <c r="H73" s="4"/>
      <c r="I73" s="4"/>
      <c r="J73" s="4"/>
      <c r="K73" s="4"/>
    </row>
    <row r="74" spans="1:11" ht="18" customHeight="1" x14ac:dyDescent="0.45">
      <c r="A74" s="4"/>
      <c r="B74" s="3"/>
      <c r="C74" s="3"/>
      <c r="D74" s="57"/>
      <c r="E74" s="3"/>
      <c r="F74" s="3"/>
      <c r="G74" s="3"/>
      <c r="H74" s="4"/>
      <c r="I74" s="4"/>
      <c r="J74" s="4"/>
      <c r="K74" s="4"/>
    </row>
    <row r="75" spans="1:11" ht="18" customHeight="1" x14ac:dyDescent="0.45">
      <c r="A75" s="4"/>
      <c r="B75" s="3"/>
      <c r="C75" s="3"/>
      <c r="D75" s="57"/>
      <c r="E75" s="3"/>
      <c r="F75" s="3"/>
      <c r="G75" s="3"/>
      <c r="H75" s="4"/>
      <c r="I75" s="4"/>
      <c r="J75" s="4"/>
      <c r="K75" s="4"/>
    </row>
    <row r="76" spans="1:11" ht="18" customHeight="1" x14ac:dyDescent="0.45">
      <c r="A76" s="4"/>
      <c r="B76" s="3"/>
      <c r="C76" s="3"/>
      <c r="D76" s="57"/>
      <c r="E76" s="3"/>
      <c r="F76" s="3"/>
      <c r="G76" s="3"/>
      <c r="H76" s="4"/>
      <c r="I76" s="4"/>
      <c r="J76" s="4"/>
      <c r="K76" s="4"/>
    </row>
    <row r="77" spans="1:11" ht="18" customHeight="1" x14ac:dyDescent="0.45">
      <c r="A77" s="4"/>
      <c r="B77" s="3"/>
      <c r="C77" s="3"/>
      <c r="D77" s="57"/>
      <c r="E77" s="3"/>
      <c r="F77" s="3"/>
      <c r="G77" s="3"/>
      <c r="H77" s="4"/>
      <c r="I77" s="4"/>
      <c r="J77" s="4"/>
      <c r="K77" s="4"/>
    </row>
    <row r="78" spans="1:11" ht="18" customHeight="1" x14ac:dyDescent="0.45">
      <c r="A78" s="4"/>
      <c r="B78" s="3"/>
      <c r="C78" s="3"/>
      <c r="D78" s="57"/>
      <c r="E78" s="3"/>
      <c r="F78" s="3"/>
      <c r="G78" s="3"/>
      <c r="H78" s="4"/>
      <c r="I78" s="4"/>
      <c r="J78" s="4"/>
      <c r="K78" s="4"/>
    </row>
    <row r="79" spans="1:11" ht="18" customHeight="1" x14ac:dyDescent="0.45">
      <c r="A79" s="4"/>
      <c r="B79" s="3"/>
      <c r="C79" s="3"/>
      <c r="D79" s="57"/>
      <c r="E79" s="3"/>
      <c r="F79" s="3"/>
      <c r="G79" s="3"/>
      <c r="H79" s="4"/>
      <c r="I79" s="4"/>
      <c r="J79" s="4"/>
      <c r="K79" s="4"/>
    </row>
    <row r="80" spans="1:11" ht="18" customHeight="1" x14ac:dyDescent="0.45">
      <c r="A80" s="4"/>
      <c r="B80" s="3"/>
      <c r="C80" s="3"/>
      <c r="D80" s="57"/>
      <c r="E80" s="3"/>
      <c r="F80" s="3"/>
      <c r="G80" s="3"/>
      <c r="H80" s="4"/>
      <c r="I80" s="4"/>
      <c r="J80" s="4"/>
      <c r="K80" s="4"/>
    </row>
    <row r="81" spans="1:11" ht="18" customHeight="1" x14ac:dyDescent="0.45">
      <c r="A81" s="4"/>
      <c r="B81" s="3"/>
      <c r="C81" s="3"/>
      <c r="D81" s="57"/>
      <c r="E81" s="3"/>
      <c r="F81" s="3"/>
      <c r="G81" s="3"/>
      <c r="H81" s="4"/>
      <c r="I81" s="4"/>
      <c r="J81" s="4"/>
      <c r="K81" s="4"/>
    </row>
    <row r="82" spans="1:11" ht="18" customHeight="1" x14ac:dyDescent="0.45">
      <c r="A82" s="4"/>
      <c r="B82" s="3"/>
      <c r="C82" s="3"/>
      <c r="D82" s="57"/>
      <c r="E82" s="3"/>
      <c r="F82" s="3"/>
      <c r="G82" s="3"/>
      <c r="H82" s="4"/>
      <c r="I82" s="4"/>
      <c r="J82" s="4"/>
      <c r="K82" s="4"/>
    </row>
    <row r="83" spans="1:11" ht="18" customHeight="1" x14ac:dyDescent="0.45">
      <c r="A83" s="4"/>
      <c r="B83" s="3"/>
      <c r="C83" s="3"/>
      <c r="D83" s="57"/>
      <c r="E83" s="3"/>
      <c r="F83" s="3"/>
      <c r="G83" s="3"/>
      <c r="H83" s="4"/>
      <c r="I83" s="4"/>
      <c r="J83" s="4"/>
      <c r="K83" s="4"/>
    </row>
    <row r="84" spans="1:11" ht="18" customHeight="1" x14ac:dyDescent="0.45">
      <c r="A84" s="4"/>
      <c r="B84" s="3"/>
      <c r="C84" s="3"/>
      <c r="D84" s="57"/>
      <c r="E84" s="3"/>
      <c r="F84" s="3"/>
      <c r="G84" s="3"/>
      <c r="H84" s="4"/>
      <c r="I84" s="4"/>
      <c r="J84" s="4"/>
      <c r="K84" s="4"/>
    </row>
    <row r="85" spans="1:11" ht="18" customHeight="1" x14ac:dyDescent="0.45">
      <c r="A85" s="4"/>
      <c r="B85" s="3"/>
      <c r="C85" s="3"/>
      <c r="D85" s="57"/>
      <c r="E85" s="3"/>
      <c r="F85" s="3"/>
      <c r="G85" s="3"/>
      <c r="H85" s="4"/>
      <c r="I85" s="4"/>
      <c r="J85" s="4"/>
      <c r="K85" s="4"/>
    </row>
    <row r="86" spans="1:11" ht="18" customHeight="1" x14ac:dyDescent="0.45">
      <c r="A86" s="4"/>
      <c r="B86" s="3"/>
      <c r="C86" s="3"/>
      <c r="D86" s="57"/>
      <c r="E86" s="3"/>
      <c r="F86" s="3"/>
      <c r="G86" s="3"/>
      <c r="H86" s="4"/>
      <c r="I86" s="4"/>
      <c r="J86" s="4"/>
      <c r="K86" s="4"/>
    </row>
    <row r="87" spans="1:11" ht="18" customHeight="1" x14ac:dyDescent="0.45">
      <c r="A87" s="4"/>
      <c r="B87" s="3"/>
      <c r="C87" s="3"/>
      <c r="D87" s="57"/>
      <c r="E87" s="3"/>
      <c r="F87" s="3"/>
      <c r="G87" s="3"/>
      <c r="H87" s="4"/>
      <c r="I87" s="4"/>
      <c r="J87" s="4"/>
      <c r="K87" s="4"/>
    </row>
    <row r="88" spans="1:11" ht="18" customHeight="1" x14ac:dyDescent="0.45">
      <c r="A88" s="4"/>
      <c r="B88" s="3"/>
      <c r="C88" s="3"/>
      <c r="D88" s="57"/>
      <c r="E88" s="3"/>
      <c r="F88" s="3"/>
      <c r="G88" s="3"/>
      <c r="H88" s="4"/>
      <c r="I88" s="4"/>
      <c r="J88" s="4"/>
      <c r="K88" s="4"/>
    </row>
    <row r="89" spans="1:11" ht="18" customHeight="1" x14ac:dyDescent="0.45">
      <c r="A89" s="4"/>
      <c r="B89" s="3"/>
      <c r="C89" s="3"/>
      <c r="D89" s="57"/>
      <c r="E89" s="3"/>
      <c r="F89" s="3"/>
      <c r="G89" s="3"/>
      <c r="H89" s="4"/>
      <c r="I89" s="4"/>
      <c r="J89" s="4"/>
      <c r="K89" s="4"/>
    </row>
    <row r="90" spans="1:11" ht="18" customHeight="1" x14ac:dyDescent="0.45">
      <c r="A90" s="4"/>
      <c r="B90" s="3"/>
      <c r="C90" s="3"/>
      <c r="D90" s="57"/>
      <c r="E90" s="3"/>
      <c r="F90" s="3"/>
      <c r="G90" s="3"/>
      <c r="H90" s="4"/>
      <c r="I90" s="4"/>
      <c r="J90" s="4"/>
      <c r="K90" s="4"/>
    </row>
    <row r="91" spans="1:11" ht="18" customHeight="1" x14ac:dyDescent="0.45">
      <c r="A91" s="4"/>
      <c r="B91" s="3"/>
      <c r="C91" s="3"/>
      <c r="D91" s="57"/>
      <c r="E91" s="3"/>
      <c r="F91" s="3"/>
      <c r="G91" s="3"/>
      <c r="H91" s="4"/>
      <c r="I91" s="4"/>
      <c r="J91" s="4"/>
      <c r="K91" s="4"/>
    </row>
    <row r="92" spans="1:11" ht="18" customHeight="1" x14ac:dyDescent="0.45">
      <c r="A92" s="4"/>
      <c r="B92" s="3"/>
      <c r="C92" s="3"/>
      <c r="D92" s="57"/>
      <c r="E92" s="3"/>
      <c r="F92" s="3"/>
      <c r="G92" s="3"/>
      <c r="H92" s="4"/>
      <c r="I92" s="4"/>
      <c r="J92" s="4"/>
      <c r="K92" s="4"/>
    </row>
    <row r="93" spans="1:11" ht="18" customHeight="1" x14ac:dyDescent="0.45">
      <c r="A93" s="4"/>
      <c r="B93" s="3"/>
      <c r="C93" s="3"/>
      <c r="D93" s="57"/>
      <c r="E93" s="3"/>
      <c r="F93" s="3"/>
      <c r="G93" s="3"/>
      <c r="H93" s="4"/>
      <c r="I93" s="4"/>
      <c r="J93" s="4"/>
      <c r="K93" s="4"/>
    </row>
    <row r="94" spans="1:11" ht="18" customHeight="1" x14ac:dyDescent="0.45">
      <c r="A94" s="4"/>
      <c r="B94" s="3"/>
      <c r="C94" s="3"/>
      <c r="D94" s="57"/>
      <c r="E94" s="3"/>
      <c r="F94" s="3"/>
      <c r="G94" s="3"/>
      <c r="H94" s="4"/>
      <c r="I94" s="4"/>
      <c r="J94" s="4"/>
      <c r="K94" s="4"/>
    </row>
    <row r="95" spans="1:11" ht="18" customHeight="1" x14ac:dyDescent="0.45">
      <c r="A95" s="4"/>
      <c r="B95" s="3"/>
      <c r="C95" s="3"/>
      <c r="D95" s="57"/>
      <c r="E95" s="3"/>
      <c r="F95" s="3"/>
      <c r="G95" s="3"/>
      <c r="H95" s="4"/>
      <c r="I95" s="4"/>
      <c r="J95" s="4"/>
      <c r="K95" s="4"/>
    </row>
    <row r="96" spans="1:11" ht="18" customHeight="1" x14ac:dyDescent="0.45">
      <c r="A96" s="4"/>
      <c r="B96" s="3"/>
      <c r="C96" s="3"/>
      <c r="D96" s="57"/>
      <c r="E96" s="3"/>
      <c r="F96" s="3"/>
      <c r="G96" s="3"/>
      <c r="H96" s="4"/>
      <c r="I96" s="4"/>
      <c r="J96" s="4"/>
      <c r="K96" s="4"/>
    </row>
    <row r="97" spans="1:11" ht="18" customHeight="1" x14ac:dyDescent="0.45">
      <c r="A97" s="4"/>
      <c r="B97" s="3"/>
      <c r="C97" s="3"/>
      <c r="D97" s="57"/>
      <c r="E97" s="3"/>
      <c r="F97" s="3"/>
      <c r="G97" s="3"/>
      <c r="H97" s="4"/>
      <c r="I97" s="4"/>
      <c r="J97" s="4"/>
      <c r="K97" s="4"/>
    </row>
    <row r="98" spans="1:11" ht="18" customHeight="1" x14ac:dyDescent="0.45">
      <c r="A98" s="4"/>
      <c r="B98" s="3"/>
      <c r="C98" s="3"/>
      <c r="D98" s="57"/>
      <c r="E98" s="3"/>
      <c r="F98" s="3"/>
      <c r="G98" s="3"/>
      <c r="H98" s="4"/>
      <c r="I98" s="4"/>
      <c r="J98" s="4"/>
      <c r="K98" s="4"/>
    </row>
    <row r="99" spans="1:11" ht="18" customHeight="1" x14ac:dyDescent="0.45">
      <c r="A99" s="4"/>
      <c r="B99" s="3"/>
      <c r="C99" s="3"/>
      <c r="D99" s="57"/>
      <c r="E99" s="3"/>
      <c r="F99" s="3"/>
      <c r="G99" s="3"/>
      <c r="H99" s="4"/>
      <c r="I99" s="4"/>
      <c r="J99" s="4"/>
      <c r="K99" s="4"/>
    </row>
    <row r="100" spans="1:11" ht="18" customHeight="1" x14ac:dyDescent="0.45">
      <c r="A100" s="4"/>
      <c r="B100" s="3"/>
      <c r="C100" s="3"/>
      <c r="D100" s="57"/>
      <c r="E100" s="3"/>
      <c r="F100" s="3"/>
      <c r="G100" s="3"/>
      <c r="H100" s="4"/>
      <c r="I100" s="4"/>
      <c r="J100" s="4"/>
      <c r="K100" s="4"/>
    </row>
    <row r="101" spans="1:11" ht="18" customHeight="1" x14ac:dyDescent="0.45">
      <c r="A101" s="4"/>
      <c r="B101" s="3"/>
      <c r="C101" s="3"/>
      <c r="D101" s="57"/>
      <c r="E101" s="3"/>
      <c r="F101" s="3"/>
      <c r="G101" s="3"/>
      <c r="H101" s="4"/>
      <c r="I101" s="4"/>
      <c r="J101" s="4"/>
      <c r="K101" s="4"/>
    </row>
    <row r="102" spans="1:11" ht="18" customHeight="1" x14ac:dyDescent="0.45">
      <c r="A102" s="4"/>
      <c r="B102" s="3"/>
      <c r="C102" s="3"/>
      <c r="D102" s="57"/>
      <c r="E102" s="3"/>
      <c r="F102" s="3"/>
      <c r="G102" s="3"/>
      <c r="H102" s="4"/>
      <c r="I102" s="4"/>
      <c r="J102" s="4"/>
      <c r="K102" s="4"/>
    </row>
  </sheetData>
  <pageMargins left="0.7" right="0.7" top="0.75" bottom="0.75" header="0.3" footer="0.3"/>
  <pageSetup scale="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3"/>
  <sheetViews>
    <sheetView topLeftCell="A7" workbookViewId="0">
      <selection activeCell="A7" sqref="A7"/>
    </sheetView>
  </sheetViews>
  <sheetFormatPr defaultColWidth="14.453125" defaultRowHeight="15" customHeight="1" x14ac:dyDescent="0.35"/>
  <cols>
    <col min="1" max="1" width="45.81640625" customWidth="1"/>
    <col min="2" max="2" width="35.54296875" customWidth="1"/>
    <col min="3" max="3" width="41" style="94" customWidth="1"/>
    <col min="4" max="4" width="14.26953125" customWidth="1"/>
    <col min="5" max="6" width="12.7265625" customWidth="1"/>
    <col min="7" max="7" width="15.453125" customWidth="1"/>
    <col min="8" max="8" width="12.7265625" customWidth="1"/>
    <col min="9" max="9" width="17.1796875" customWidth="1"/>
    <col min="10" max="10" width="14.26953125" customWidth="1"/>
    <col min="11" max="11" width="17.1796875" customWidth="1"/>
    <col min="12" max="13" width="15.7265625" customWidth="1"/>
  </cols>
  <sheetData>
    <row r="1" spans="1:13" ht="15" customHeight="1" x14ac:dyDescent="0.45">
      <c r="A1" s="1" t="s">
        <v>42</v>
      </c>
      <c r="B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5" customHeight="1" x14ac:dyDescent="0.35">
      <c r="A2" s="109" t="s">
        <v>43</v>
      </c>
      <c r="B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18" customHeight="1" x14ac:dyDescent="0.45">
      <c r="A3" s="135"/>
      <c r="B3" s="2"/>
      <c r="C3" s="57" t="str">
        <f>"Calculated Cells.  Do Not Adjust."</f>
        <v>Calculated Cells.  Do Not Adjust.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45">
      <c r="A4" s="4"/>
      <c r="B4" s="5"/>
      <c r="C4" s="57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x14ac:dyDescent="0.45">
      <c r="A5" s="4"/>
      <c r="B5" s="3"/>
      <c r="C5" s="57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customHeight="1" x14ac:dyDescent="0.45">
      <c r="A6" s="1" t="s">
        <v>44</v>
      </c>
      <c r="B6" s="37">
        <v>20000</v>
      </c>
      <c r="C6" s="45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customHeight="1" x14ac:dyDescent="0.45">
      <c r="A7" s="38" t="s">
        <v>45</v>
      </c>
      <c r="B7" s="37">
        <v>12</v>
      </c>
      <c r="C7" s="110" t="s">
        <v>46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8" customHeight="1" x14ac:dyDescent="0.45">
      <c r="A8" s="1" t="s">
        <v>47</v>
      </c>
      <c r="B8" s="39">
        <v>0.14000000000000001</v>
      </c>
      <c r="C8" s="98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" customHeight="1" x14ac:dyDescent="0.45">
      <c r="A9" s="1" t="s">
        <v>48</v>
      </c>
      <c r="B9" s="39">
        <v>4.4000000000000003E-3</v>
      </c>
      <c r="C9" s="112" t="s">
        <v>49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 x14ac:dyDescent="0.45">
      <c r="A10" s="1" t="s">
        <v>50</v>
      </c>
      <c r="B10" s="44">
        <v>5.9999999999999995E-4</v>
      </c>
      <c r="C10" s="100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" customHeight="1" x14ac:dyDescent="0.45">
      <c r="A11" s="1" t="s">
        <v>51</v>
      </c>
      <c r="B11" s="41">
        <v>59</v>
      </c>
      <c r="C11" s="100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" customHeight="1" x14ac:dyDescent="0.45">
      <c r="A12" s="117" t="s">
        <v>52</v>
      </c>
      <c r="B12" s="41">
        <f>40*12</f>
        <v>480</v>
      </c>
      <c r="C12" s="100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" customHeight="1" x14ac:dyDescent="0.45">
      <c r="A13" s="1"/>
      <c r="B13" s="9"/>
      <c r="C13" s="100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8" customHeight="1" x14ac:dyDescent="0.45">
      <c r="A14" s="1" t="s">
        <v>53</v>
      </c>
      <c r="B14" s="3"/>
      <c r="C14" s="57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" customHeight="1" x14ac:dyDescent="0.45">
      <c r="A15" s="15" t="s">
        <v>54</v>
      </c>
      <c r="B15" s="26">
        <f>B6*B7</f>
        <v>240000</v>
      </c>
      <c r="C15" s="57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" customHeight="1" x14ac:dyDescent="0.45">
      <c r="A16" s="10" t="s">
        <v>55</v>
      </c>
      <c r="B16" s="26">
        <f>B15*B8</f>
        <v>33600</v>
      </c>
      <c r="C16" s="57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8" customHeight="1" x14ac:dyDescent="0.45">
      <c r="A17" s="10" t="s">
        <v>56</v>
      </c>
      <c r="B17" s="26">
        <f>B16*B9</f>
        <v>147.84</v>
      </c>
      <c r="C17" s="57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8" customHeight="1" x14ac:dyDescent="0.45">
      <c r="A18" s="113" t="s">
        <v>57</v>
      </c>
      <c r="B18" s="26">
        <f>B15*B10</f>
        <v>144</v>
      </c>
      <c r="C18" s="57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45">
      <c r="A19" s="10" t="s">
        <v>24</v>
      </c>
      <c r="B19" s="23">
        <f>B18*B11</f>
        <v>8496</v>
      </c>
      <c r="C19" s="57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10"/>
      <c r="B20" s="3"/>
      <c r="C20" s="57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8" customHeight="1" x14ac:dyDescent="0.45">
      <c r="A21" s="114" t="s">
        <v>58</v>
      </c>
      <c r="B21" s="40"/>
      <c r="C21" s="57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8" customHeight="1" x14ac:dyDescent="0.45">
      <c r="A22" s="113" t="s">
        <v>59</v>
      </c>
      <c r="B22" s="40"/>
      <c r="C22" s="57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8" customHeight="1" x14ac:dyDescent="0.45">
      <c r="A23" s="10"/>
      <c r="B23" s="42"/>
      <c r="C23" s="57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8" customHeight="1" x14ac:dyDescent="0.45">
      <c r="A24" s="10"/>
      <c r="B24" s="14"/>
      <c r="C24" s="57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45">
      <c r="A25" s="10"/>
      <c r="B25" s="9"/>
      <c r="C25" s="57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8" customHeight="1" x14ac:dyDescent="0.45">
      <c r="A26" s="10"/>
      <c r="B26" s="43"/>
      <c r="C26" s="57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45">
      <c r="A27" s="10"/>
      <c r="B27" s="43"/>
      <c r="C27" s="57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10"/>
      <c r="B28" s="43"/>
      <c r="C28" s="57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45">
      <c r="A29" s="4"/>
      <c r="B29" s="3"/>
      <c r="C29" s="57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45">
      <c r="A30" s="24"/>
      <c r="B30" s="3"/>
      <c r="C30" s="57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 customHeight="1" x14ac:dyDescent="0.45">
      <c r="A31" s="4"/>
      <c r="B31" s="43"/>
      <c r="C31" s="57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 customHeight="1" x14ac:dyDescent="0.45">
      <c r="A32" s="10"/>
      <c r="B32" s="43"/>
      <c r="C32" s="57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" customHeight="1" x14ac:dyDescent="0.45">
      <c r="A33" s="4"/>
      <c r="B33" s="3"/>
      <c r="C33" s="57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3"/>
      <c r="C34" s="57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" customHeight="1" x14ac:dyDescent="0.45">
      <c r="A35" s="4"/>
      <c r="B35" s="3"/>
      <c r="C35" s="57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" customHeight="1" x14ac:dyDescent="0.45">
      <c r="A36" s="4"/>
      <c r="B36" s="3"/>
      <c r="C36" s="57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" customHeight="1" x14ac:dyDescent="0.45">
      <c r="A37" s="4"/>
      <c r="B37" s="3"/>
      <c r="C37" s="57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" customHeight="1" x14ac:dyDescent="0.45">
      <c r="A38" s="4"/>
      <c r="B38" s="3"/>
      <c r="C38" s="57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3"/>
      <c r="C39" s="57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" customHeight="1" x14ac:dyDescent="0.45">
      <c r="A40" s="4"/>
      <c r="B40" s="3"/>
      <c r="C40" s="57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" customHeight="1" x14ac:dyDescent="0.45">
      <c r="A41" s="4"/>
      <c r="B41" s="3"/>
      <c r="C41" s="57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" customHeight="1" x14ac:dyDescent="0.45">
      <c r="A42" s="4"/>
      <c r="B42" s="3"/>
      <c r="C42" s="57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" customHeight="1" x14ac:dyDescent="0.45">
      <c r="A43" s="4"/>
      <c r="B43" s="3"/>
      <c r="C43" s="57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 customHeight="1" x14ac:dyDescent="0.45">
      <c r="A44" s="4"/>
      <c r="B44" s="3"/>
      <c r="C44" s="57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" customHeight="1" x14ac:dyDescent="0.45">
      <c r="A45" s="4"/>
      <c r="B45" s="3"/>
      <c r="C45" s="57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" customHeight="1" x14ac:dyDescent="0.45">
      <c r="A46" s="4"/>
      <c r="B46" s="3"/>
      <c r="C46" s="57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45">
      <c r="A47" s="4"/>
      <c r="B47" s="3"/>
      <c r="C47" s="57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" customHeight="1" x14ac:dyDescent="0.45">
      <c r="A48" s="4"/>
      <c r="B48" s="3"/>
      <c r="C48" s="57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customHeight="1" x14ac:dyDescent="0.45">
      <c r="A49" s="4"/>
      <c r="B49" s="3"/>
      <c r="C49" s="57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" customHeight="1" x14ac:dyDescent="0.45">
      <c r="A50" s="4"/>
      <c r="B50" s="3"/>
      <c r="C50" s="57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" customHeight="1" x14ac:dyDescent="0.45">
      <c r="A51" s="4"/>
      <c r="B51" s="3"/>
      <c r="C51" s="57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" customHeight="1" x14ac:dyDescent="0.45">
      <c r="A52" s="4"/>
      <c r="B52" s="3"/>
      <c r="C52" s="57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" customHeight="1" x14ac:dyDescent="0.45">
      <c r="A53" s="4"/>
      <c r="B53" s="3"/>
      <c r="C53" s="57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" customHeight="1" x14ac:dyDescent="0.45">
      <c r="A54" s="4"/>
      <c r="B54" s="3"/>
      <c r="C54" s="57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" customHeight="1" x14ac:dyDescent="0.45">
      <c r="A55" s="4"/>
      <c r="B55" s="3"/>
      <c r="C55" s="57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" customHeight="1" x14ac:dyDescent="0.45">
      <c r="A56" s="4"/>
      <c r="B56" s="3"/>
      <c r="C56" s="57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" customHeight="1" x14ac:dyDescent="0.45">
      <c r="A57" s="4"/>
      <c r="B57" s="3"/>
      <c r="C57" s="57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" customHeight="1" x14ac:dyDescent="0.45">
      <c r="A58" s="4"/>
      <c r="B58" s="3"/>
      <c r="C58" s="57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 customHeight="1" x14ac:dyDescent="0.45">
      <c r="A59" s="4"/>
      <c r="B59" s="3"/>
      <c r="C59" s="57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3"/>
      <c r="C60" s="57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" customHeight="1" x14ac:dyDescent="0.45">
      <c r="A61" s="4"/>
      <c r="B61" s="3"/>
      <c r="C61" s="57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8" customHeight="1" x14ac:dyDescent="0.45">
      <c r="A62" s="4"/>
      <c r="B62" s="3"/>
      <c r="C62" s="57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8" customHeight="1" x14ac:dyDescent="0.45">
      <c r="A63" s="4"/>
      <c r="B63" s="3"/>
      <c r="C63" s="57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 customHeight="1" x14ac:dyDescent="0.45">
      <c r="A64" s="4"/>
      <c r="B64" s="3"/>
      <c r="C64" s="57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" customHeight="1" x14ac:dyDescent="0.45">
      <c r="A65" s="4"/>
      <c r="B65" s="3"/>
      <c r="C65" s="57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45">
      <c r="A66" s="4"/>
      <c r="B66" s="3"/>
      <c r="C66" s="57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" customHeight="1" x14ac:dyDescent="0.45">
      <c r="A67" s="4"/>
      <c r="B67" s="3"/>
      <c r="C67" s="57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" customHeight="1" x14ac:dyDescent="0.45">
      <c r="A68" s="4"/>
      <c r="B68" s="3"/>
      <c r="C68" s="57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" customHeight="1" x14ac:dyDescent="0.45">
      <c r="A69" s="4"/>
      <c r="B69" s="3"/>
      <c r="C69" s="57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8" customHeight="1" x14ac:dyDescent="0.45">
      <c r="A70" s="4"/>
      <c r="B70" s="3"/>
      <c r="C70" s="57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8" customHeight="1" x14ac:dyDescent="0.45">
      <c r="A71" s="4"/>
      <c r="B71" s="3"/>
      <c r="C71" s="57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8" customHeight="1" x14ac:dyDescent="0.45">
      <c r="A72" s="4"/>
      <c r="B72" s="3"/>
      <c r="C72" s="57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8" customHeight="1" x14ac:dyDescent="0.45">
      <c r="A73" s="4"/>
      <c r="B73" s="3"/>
      <c r="C73" s="57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8" customHeight="1" x14ac:dyDescent="0.45">
      <c r="A74" s="4"/>
      <c r="B74" s="3"/>
      <c r="C74" s="57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8" customHeight="1" x14ac:dyDescent="0.45">
      <c r="A75" s="4"/>
      <c r="B75" s="3"/>
      <c r="C75" s="57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8" customHeight="1" x14ac:dyDescent="0.45">
      <c r="A76" s="4"/>
      <c r="B76" s="3"/>
      <c r="C76" s="57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8" customHeight="1" x14ac:dyDescent="0.45">
      <c r="A77" s="4"/>
      <c r="B77" s="3"/>
      <c r="C77" s="57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8" customHeight="1" x14ac:dyDescent="0.45">
      <c r="A78" s="4"/>
      <c r="B78" s="3"/>
      <c r="C78" s="57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8" customHeight="1" x14ac:dyDescent="0.45">
      <c r="A79" s="4"/>
      <c r="B79" s="3"/>
      <c r="C79" s="57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8" customHeight="1" x14ac:dyDescent="0.45">
      <c r="A80" s="4"/>
      <c r="B80" s="3"/>
      <c r="C80" s="57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8" customHeight="1" x14ac:dyDescent="0.45">
      <c r="A81" s="4"/>
      <c r="B81" s="3"/>
      <c r="C81" s="57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8" customHeight="1" x14ac:dyDescent="0.45">
      <c r="A82" s="4"/>
      <c r="B82" s="3"/>
      <c r="C82" s="57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8" customHeight="1" x14ac:dyDescent="0.45">
      <c r="A83" s="4"/>
      <c r="B83" s="3"/>
      <c r="C83" s="57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8" customHeight="1" x14ac:dyDescent="0.45">
      <c r="A84" s="4"/>
      <c r="B84" s="3"/>
      <c r="C84" s="57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8" customHeight="1" x14ac:dyDescent="0.45">
      <c r="A85" s="4"/>
      <c r="B85" s="3"/>
      <c r="C85" s="57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8" customHeight="1" x14ac:dyDescent="0.45">
      <c r="A86" s="4"/>
      <c r="B86" s="3"/>
      <c r="C86" s="57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8" customHeight="1" x14ac:dyDescent="0.45">
      <c r="A87" s="4"/>
      <c r="B87" s="3"/>
      <c r="C87" s="57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8" customHeight="1" x14ac:dyDescent="0.45">
      <c r="A88" s="4"/>
      <c r="B88" s="3"/>
      <c r="C88" s="57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8" customHeight="1" x14ac:dyDescent="0.45">
      <c r="A89" s="4"/>
      <c r="B89" s="3"/>
      <c r="C89" s="57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8" customHeight="1" x14ac:dyDescent="0.45">
      <c r="A90" s="4"/>
      <c r="B90" s="3"/>
      <c r="C90" s="57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8" customHeight="1" x14ac:dyDescent="0.45">
      <c r="A91" s="4"/>
      <c r="B91" s="3"/>
      <c r="C91" s="57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8" customHeight="1" x14ac:dyDescent="0.45">
      <c r="A92" s="4"/>
      <c r="B92" s="3"/>
      <c r="C92" s="57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8" customHeight="1" x14ac:dyDescent="0.45">
      <c r="A93" s="4"/>
      <c r="B93" s="3"/>
      <c r="C93" s="57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8" customHeight="1" x14ac:dyDescent="0.45">
      <c r="A94" s="4"/>
      <c r="B94" s="3"/>
      <c r="C94" s="57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8" customHeight="1" x14ac:dyDescent="0.45">
      <c r="A95" s="4"/>
      <c r="B95" s="3"/>
      <c r="C95" s="57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8" customHeight="1" x14ac:dyDescent="0.45">
      <c r="A96" s="4"/>
      <c r="B96" s="3"/>
      <c r="C96" s="57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8" customHeight="1" x14ac:dyDescent="0.45">
      <c r="A97" s="4"/>
      <c r="B97" s="3"/>
      <c r="C97" s="57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8" customHeight="1" x14ac:dyDescent="0.45">
      <c r="A98" s="4"/>
      <c r="B98" s="3"/>
      <c r="C98" s="57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8" customHeight="1" x14ac:dyDescent="0.45">
      <c r="A99" s="4"/>
      <c r="B99" s="3"/>
      <c r="C99" s="57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8" customHeight="1" x14ac:dyDescent="0.45">
      <c r="A100" s="4"/>
      <c r="B100" s="3"/>
      <c r="C100" s="57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8" customHeight="1" x14ac:dyDescent="0.45">
      <c r="A101" s="4"/>
      <c r="B101" s="3"/>
      <c r="C101" s="57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8" customHeight="1" x14ac:dyDescent="0.45">
      <c r="A102" s="4"/>
      <c r="B102" s="3"/>
      <c r="C102" s="57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8" customHeight="1" x14ac:dyDescent="0.45">
      <c r="A103" s="4"/>
      <c r="B103" s="3"/>
      <c r="C103" s="57"/>
      <c r="D103" s="3"/>
      <c r="E103" s="3"/>
      <c r="F103" s="3"/>
      <c r="G103" s="3"/>
      <c r="H103" s="3"/>
      <c r="I103" s="3"/>
      <c r="J103" s="3"/>
      <c r="K103" s="3"/>
      <c r="L103" s="3"/>
      <c r="M103" s="3"/>
    </row>
  </sheetData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workbookViewId="0"/>
  </sheetViews>
  <sheetFormatPr defaultColWidth="14.453125" defaultRowHeight="15" customHeight="1" x14ac:dyDescent="0.35"/>
  <cols>
    <col min="1" max="1" width="45.81640625" customWidth="1"/>
    <col min="2" max="2" width="35.54296875" customWidth="1"/>
    <col min="3" max="3" width="41" style="94" customWidth="1"/>
    <col min="4" max="4" width="14.26953125" customWidth="1"/>
    <col min="5" max="6" width="12.7265625" customWidth="1"/>
    <col min="7" max="7" width="15.453125" customWidth="1"/>
    <col min="8" max="8" width="12.7265625" customWidth="1"/>
    <col min="9" max="9" width="17.1796875" customWidth="1"/>
    <col min="10" max="10" width="14.26953125" customWidth="1"/>
    <col min="11" max="11" width="17.1796875" customWidth="1"/>
    <col min="12" max="13" width="15.7265625" customWidth="1"/>
  </cols>
  <sheetData>
    <row r="1" spans="1:13" ht="15" customHeight="1" x14ac:dyDescent="0.45">
      <c r="A1" s="1" t="s">
        <v>60</v>
      </c>
      <c r="B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5" customHeight="1" x14ac:dyDescent="0.35">
      <c r="A2" s="109" t="s">
        <v>61</v>
      </c>
      <c r="B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18" customHeight="1" x14ac:dyDescent="0.45">
      <c r="A3" s="135"/>
      <c r="B3" s="2"/>
      <c r="C3" s="57" t="str">
        <f>"Calculated Cells.  Do Not Adjust."</f>
        <v>Calculated Cells.  Do Not Adjust.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45">
      <c r="A4" s="4"/>
      <c r="B4" s="5"/>
      <c r="C4" s="57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x14ac:dyDescent="0.45">
      <c r="A5" s="4"/>
      <c r="B5" s="3"/>
      <c r="C5" s="57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customHeight="1" x14ac:dyDescent="0.45">
      <c r="A6" s="1" t="s">
        <v>62</v>
      </c>
      <c r="B6" s="37">
        <v>5000</v>
      </c>
      <c r="C6" s="45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customHeight="1" x14ac:dyDescent="0.45">
      <c r="A7" s="38" t="s">
        <v>63</v>
      </c>
      <c r="B7" s="37">
        <v>4</v>
      </c>
      <c r="C7" s="110" t="s">
        <v>64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8" customHeight="1" x14ac:dyDescent="0.45">
      <c r="A8" s="1" t="s">
        <v>65</v>
      </c>
      <c r="B8" s="39">
        <v>7.0000000000000007E-2</v>
      </c>
      <c r="C8" s="111" t="s">
        <v>66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" customHeight="1" x14ac:dyDescent="0.45">
      <c r="A9" s="1" t="s">
        <v>67</v>
      </c>
      <c r="B9" s="41">
        <v>42</v>
      </c>
      <c r="C9" s="112" t="s">
        <v>68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 x14ac:dyDescent="0.45">
      <c r="A10" s="1" t="s">
        <v>69</v>
      </c>
      <c r="B10" s="41">
        <v>0.5</v>
      </c>
      <c r="C10" s="108" t="s">
        <v>70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" customHeight="1" x14ac:dyDescent="0.45">
      <c r="A11" s="4"/>
      <c r="B11" s="3"/>
      <c r="C11" s="57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" customHeight="1" x14ac:dyDescent="0.45">
      <c r="A12" s="1" t="s">
        <v>71</v>
      </c>
      <c r="B12" s="3"/>
      <c r="C12" s="57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" customHeight="1" x14ac:dyDescent="0.45">
      <c r="A13" s="15" t="s">
        <v>15</v>
      </c>
      <c r="B13" s="26">
        <f>B6*B7</f>
        <v>20000</v>
      </c>
      <c r="C13" s="57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8" customHeight="1" x14ac:dyDescent="0.45">
      <c r="A14" s="10" t="s">
        <v>72</v>
      </c>
      <c r="B14" s="26">
        <f t="shared" ref="B14:B15" si="0">B13*B8</f>
        <v>1400.0000000000002</v>
      </c>
      <c r="C14" s="57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8" customHeight="1" x14ac:dyDescent="0.45">
      <c r="A15" s="10" t="s">
        <v>24</v>
      </c>
      <c r="B15" s="23">
        <f t="shared" si="0"/>
        <v>58800.000000000007</v>
      </c>
      <c r="C15" s="57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8" customHeight="1" x14ac:dyDescent="0.45">
      <c r="A16" s="10" t="s">
        <v>25</v>
      </c>
      <c r="B16" s="23">
        <f>B13*B10</f>
        <v>10000</v>
      </c>
      <c r="C16" s="57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8" customHeight="1" x14ac:dyDescent="0.45">
      <c r="A17" s="10" t="s">
        <v>73</v>
      </c>
      <c r="B17" s="23">
        <f>B15-B16</f>
        <v>48800.000000000007</v>
      </c>
      <c r="C17" s="57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8" customHeight="1" x14ac:dyDescent="0.45">
      <c r="A18" s="10"/>
      <c r="B18" s="3"/>
      <c r="C18" s="57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45">
      <c r="A19" s="4"/>
      <c r="B19" s="40"/>
      <c r="C19" s="57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10"/>
      <c r="B20" s="40"/>
      <c r="C20" s="57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8" customHeight="1" x14ac:dyDescent="0.45">
      <c r="A21" s="10"/>
      <c r="B21" s="42"/>
      <c r="C21" s="57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8" customHeight="1" x14ac:dyDescent="0.45">
      <c r="A22" s="10"/>
      <c r="B22" s="14"/>
      <c r="C22" s="57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8" customHeight="1" x14ac:dyDescent="0.45">
      <c r="A23" s="10"/>
      <c r="B23" s="9"/>
      <c r="C23" s="57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8" customHeight="1" x14ac:dyDescent="0.45">
      <c r="A24" s="10"/>
      <c r="B24" s="43"/>
      <c r="C24" s="57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45">
      <c r="A25" s="10"/>
      <c r="B25" s="43"/>
      <c r="C25" s="57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8" customHeight="1" x14ac:dyDescent="0.45">
      <c r="A26" s="10"/>
      <c r="B26" s="43"/>
      <c r="C26" s="57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45">
      <c r="A27" s="4"/>
      <c r="B27" s="3"/>
      <c r="C27" s="57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24"/>
      <c r="B28" s="3"/>
      <c r="C28" s="57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45">
      <c r="A29" s="4"/>
      <c r="B29" s="43"/>
      <c r="C29" s="57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45">
      <c r="A30" s="10"/>
      <c r="B30" s="43"/>
      <c r="C30" s="57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 customHeight="1" x14ac:dyDescent="0.45">
      <c r="A31" s="4"/>
      <c r="B31" s="3"/>
      <c r="C31" s="57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 customHeight="1" x14ac:dyDescent="0.45">
      <c r="A32" s="4"/>
      <c r="B32" s="3"/>
      <c r="C32" s="57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" customHeight="1" x14ac:dyDescent="0.45">
      <c r="A33" s="4"/>
      <c r="B33" s="3"/>
      <c r="C33" s="57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3"/>
      <c r="C34" s="57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" customHeight="1" x14ac:dyDescent="0.45">
      <c r="A35" s="4"/>
      <c r="B35" s="3"/>
      <c r="C35" s="57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" customHeight="1" x14ac:dyDescent="0.45">
      <c r="A36" s="4"/>
      <c r="B36" s="3"/>
      <c r="C36" s="57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" customHeight="1" x14ac:dyDescent="0.45">
      <c r="A37" s="4"/>
      <c r="B37" s="3"/>
      <c r="C37" s="57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" customHeight="1" x14ac:dyDescent="0.45">
      <c r="A38" s="4"/>
      <c r="B38" s="3"/>
      <c r="C38" s="57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3"/>
      <c r="C39" s="57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" customHeight="1" x14ac:dyDescent="0.45">
      <c r="A40" s="4"/>
      <c r="B40" s="3"/>
      <c r="C40" s="57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" customHeight="1" x14ac:dyDescent="0.45">
      <c r="A41" s="4"/>
      <c r="B41" s="3"/>
      <c r="C41" s="57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" customHeight="1" x14ac:dyDescent="0.45">
      <c r="A42" s="4"/>
      <c r="B42" s="3"/>
      <c r="C42" s="57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" customHeight="1" x14ac:dyDescent="0.45">
      <c r="A43" s="4"/>
      <c r="B43" s="3"/>
      <c r="C43" s="57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 customHeight="1" x14ac:dyDescent="0.45">
      <c r="A44" s="4"/>
      <c r="B44" s="3"/>
      <c r="C44" s="57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" customHeight="1" x14ac:dyDescent="0.45">
      <c r="A45" s="4"/>
      <c r="B45" s="3"/>
      <c r="C45" s="57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" customHeight="1" x14ac:dyDescent="0.45">
      <c r="A46" s="4"/>
      <c r="B46" s="3"/>
      <c r="C46" s="57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45">
      <c r="A47" s="4"/>
      <c r="B47" s="3"/>
      <c r="C47" s="57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" customHeight="1" x14ac:dyDescent="0.45">
      <c r="A48" s="4"/>
      <c r="B48" s="3"/>
      <c r="C48" s="57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customHeight="1" x14ac:dyDescent="0.45">
      <c r="A49" s="4"/>
      <c r="B49" s="3"/>
      <c r="C49" s="57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" customHeight="1" x14ac:dyDescent="0.45">
      <c r="A50" s="4"/>
      <c r="B50" s="3"/>
      <c r="C50" s="57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" customHeight="1" x14ac:dyDescent="0.45">
      <c r="A51" s="4"/>
      <c r="B51" s="3"/>
      <c r="C51" s="57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" customHeight="1" x14ac:dyDescent="0.45">
      <c r="A52" s="4"/>
      <c r="B52" s="3"/>
      <c r="C52" s="57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" customHeight="1" x14ac:dyDescent="0.45">
      <c r="A53" s="4"/>
      <c r="B53" s="3"/>
      <c r="C53" s="57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" customHeight="1" x14ac:dyDescent="0.45">
      <c r="A54" s="4"/>
      <c r="B54" s="3"/>
      <c r="C54" s="57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" customHeight="1" x14ac:dyDescent="0.45">
      <c r="A55" s="4"/>
      <c r="B55" s="3"/>
      <c r="C55" s="57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" customHeight="1" x14ac:dyDescent="0.45">
      <c r="A56" s="4"/>
      <c r="B56" s="3"/>
      <c r="C56" s="57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" customHeight="1" x14ac:dyDescent="0.45">
      <c r="A57" s="4"/>
      <c r="B57" s="3"/>
      <c r="C57" s="57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" customHeight="1" x14ac:dyDescent="0.45">
      <c r="A58" s="4"/>
      <c r="B58" s="3"/>
      <c r="C58" s="57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 customHeight="1" x14ac:dyDescent="0.45">
      <c r="A59" s="4"/>
      <c r="B59" s="3"/>
      <c r="C59" s="57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3"/>
      <c r="C60" s="57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" customHeight="1" x14ac:dyDescent="0.45">
      <c r="A61" s="4"/>
      <c r="B61" s="3"/>
      <c r="C61" s="57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8" customHeight="1" x14ac:dyDescent="0.45">
      <c r="A62" s="4"/>
      <c r="B62" s="3"/>
      <c r="C62" s="57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8" customHeight="1" x14ac:dyDescent="0.45">
      <c r="A63" s="4"/>
      <c r="B63" s="3"/>
      <c r="C63" s="57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 customHeight="1" x14ac:dyDescent="0.45">
      <c r="A64" s="4"/>
      <c r="B64" s="3"/>
      <c r="C64" s="57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" customHeight="1" x14ac:dyDescent="0.45">
      <c r="A65" s="4"/>
      <c r="B65" s="3"/>
      <c r="C65" s="57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45">
      <c r="A66" s="4"/>
      <c r="B66" s="3"/>
      <c r="C66" s="57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" customHeight="1" x14ac:dyDescent="0.45">
      <c r="A67" s="4"/>
      <c r="B67" s="3"/>
      <c r="C67" s="57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" customHeight="1" x14ac:dyDescent="0.45">
      <c r="A68" s="4"/>
      <c r="B68" s="3"/>
      <c r="C68" s="57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" customHeight="1" x14ac:dyDescent="0.45">
      <c r="A69" s="4"/>
      <c r="B69" s="3"/>
      <c r="C69" s="57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8" customHeight="1" x14ac:dyDescent="0.45">
      <c r="A70" s="4"/>
      <c r="B70" s="3"/>
      <c r="C70" s="57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8" customHeight="1" x14ac:dyDescent="0.45">
      <c r="A71" s="4"/>
      <c r="B71" s="3"/>
      <c r="C71" s="57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8" customHeight="1" x14ac:dyDescent="0.45">
      <c r="A72" s="4"/>
      <c r="B72" s="3"/>
      <c r="C72" s="57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8" customHeight="1" x14ac:dyDescent="0.45">
      <c r="A73" s="4"/>
      <c r="B73" s="3"/>
      <c r="C73" s="57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8" customHeight="1" x14ac:dyDescent="0.45">
      <c r="A74" s="4"/>
      <c r="B74" s="3"/>
      <c r="C74" s="57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8" customHeight="1" x14ac:dyDescent="0.45">
      <c r="A75" s="4"/>
      <c r="B75" s="3"/>
      <c r="C75" s="57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8" customHeight="1" x14ac:dyDescent="0.45">
      <c r="A76" s="4"/>
      <c r="B76" s="3"/>
      <c r="C76" s="57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8" customHeight="1" x14ac:dyDescent="0.45">
      <c r="A77" s="4"/>
      <c r="B77" s="3"/>
      <c r="C77" s="57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8" customHeight="1" x14ac:dyDescent="0.45">
      <c r="A78" s="4"/>
      <c r="B78" s="3"/>
      <c r="C78" s="57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8" customHeight="1" x14ac:dyDescent="0.45">
      <c r="A79" s="4"/>
      <c r="B79" s="3"/>
      <c r="C79" s="57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8" customHeight="1" x14ac:dyDescent="0.45">
      <c r="A80" s="4"/>
      <c r="B80" s="3"/>
      <c r="C80" s="57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8" customHeight="1" x14ac:dyDescent="0.45">
      <c r="A81" s="4"/>
      <c r="B81" s="3"/>
      <c r="C81" s="57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8" customHeight="1" x14ac:dyDescent="0.45">
      <c r="A82" s="4"/>
      <c r="B82" s="3"/>
      <c r="C82" s="57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8" customHeight="1" x14ac:dyDescent="0.45">
      <c r="A83" s="4"/>
      <c r="B83" s="3"/>
      <c r="C83" s="57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8" customHeight="1" x14ac:dyDescent="0.45">
      <c r="A84" s="4"/>
      <c r="B84" s="3"/>
      <c r="C84" s="57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8" customHeight="1" x14ac:dyDescent="0.45">
      <c r="A85" s="4"/>
      <c r="B85" s="3"/>
      <c r="C85" s="57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8" customHeight="1" x14ac:dyDescent="0.45">
      <c r="A86" s="4"/>
      <c r="B86" s="3"/>
      <c r="C86" s="57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8" customHeight="1" x14ac:dyDescent="0.45">
      <c r="A87" s="4"/>
      <c r="B87" s="3"/>
      <c r="C87" s="57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8" customHeight="1" x14ac:dyDescent="0.45">
      <c r="A88" s="4"/>
      <c r="B88" s="3"/>
      <c r="C88" s="57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8" customHeight="1" x14ac:dyDescent="0.45">
      <c r="A89" s="4"/>
      <c r="B89" s="3"/>
      <c r="C89" s="57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8" customHeight="1" x14ac:dyDescent="0.45">
      <c r="A90" s="4"/>
      <c r="B90" s="3"/>
      <c r="C90" s="57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8" customHeight="1" x14ac:dyDescent="0.45">
      <c r="A91" s="4"/>
      <c r="B91" s="3"/>
      <c r="C91" s="57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8" customHeight="1" x14ac:dyDescent="0.45">
      <c r="A92" s="4"/>
      <c r="B92" s="3"/>
      <c r="C92" s="57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8" customHeight="1" x14ac:dyDescent="0.45">
      <c r="A93" s="4"/>
      <c r="B93" s="3"/>
      <c r="C93" s="57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8" customHeight="1" x14ac:dyDescent="0.45">
      <c r="A94" s="4"/>
      <c r="B94" s="3"/>
      <c r="C94" s="57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8" customHeight="1" x14ac:dyDescent="0.45">
      <c r="A95" s="4"/>
      <c r="B95" s="3"/>
      <c r="C95" s="57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8" customHeight="1" x14ac:dyDescent="0.45">
      <c r="A96" s="4"/>
      <c r="B96" s="3"/>
      <c r="C96" s="57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8" customHeight="1" x14ac:dyDescent="0.45">
      <c r="A97" s="4"/>
      <c r="B97" s="3"/>
      <c r="C97" s="57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8" customHeight="1" x14ac:dyDescent="0.45">
      <c r="A98" s="4"/>
      <c r="B98" s="3"/>
      <c r="C98" s="57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8" customHeight="1" x14ac:dyDescent="0.45">
      <c r="A99" s="4"/>
      <c r="B99" s="3"/>
      <c r="C99" s="57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8" customHeight="1" x14ac:dyDescent="0.45">
      <c r="A100" s="4"/>
      <c r="B100" s="3"/>
      <c r="C100" s="57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8" customHeight="1" x14ac:dyDescent="0.45">
      <c r="A101" s="4"/>
      <c r="B101" s="3"/>
      <c r="C101" s="57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8" customHeight="1" x14ac:dyDescent="0.45">
      <c r="A102" s="4"/>
      <c r="B102" s="3"/>
      <c r="C102" s="57"/>
      <c r="D102" s="3"/>
      <c r="E102" s="3"/>
      <c r="F102" s="3"/>
      <c r="G102" s="3"/>
      <c r="H102" s="3"/>
      <c r="I102" s="3"/>
      <c r="J102" s="3"/>
      <c r="K102" s="3"/>
      <c r="L102" s="3"/>
      <c r="M102" s="3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2"/>
  <sheetViews>
    <sheetView workbookViewId="0">
      <selection activeCell="A3" sqref="A3"/>
    </sheetView>
  </sheetViews>
  <sheetFormatPr defaultColWidth="14.453125" defaultRowHeight="15" customHeight="1" x14ac:dyDescent="0.35"/>
  <cols>
    <col min="1" max="1" width="46.7265625" customWidth="1"/>
    <col min="2" max="2" width="28.1796875" customWidth="1"/>
    <col min="3" max="3" width="41" customWidth="1"/>
    <col min="4" max="4" width="14.26953125" customWidth="1"/>
    <col min="5" max="6" width="12.7265625" customWidth="1"/>
    <col min="7" max="11" width="8" customWidth="1"/>
  </cols>
  <sheetData>
    <row r="1" spans="1:11" ht="15" customHeight="1" x14ac:dyDescent="0.45">
      <c r="A1" s="1" t="s">
        <v>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5" customHeight="1" x14ac:dyDescent="0.35">
      <c r="A2" s="109" t="s">
        <v>75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8" customHeight="1" x14ac:dyDescent="0.45">
      <c r="A3" s="135"/>
      <c r="B3" s="2"/>
      <c r="C3" s="3" t="str">
        <f>"Calculated Cells.  Do Not Adjust."</f>
        <v>Calculated Cells.  Do Not Adjust.</v>
      </c>
      <c r="D3" s="3"/>
      <c r="E3" s="3"/>
      <c r="F3" s="3"/>
      <c r="G3" s="3"/>
      <c r="H3" s="3"/>
      <c r="I3" s="3"/>
      <c r="J3" s="3"/>
      <c r="K3" s="3"/>
    </row>
    <row r="4" spans="1:11" ht="18" customHeight="1" x14ac:dyDescent="0.45">
      <c r="A4" s="4"/>
      <c r="B4" s="5"/>
      <c r="C4" s="3" t="s">
        <v>10</v>
      </c>
      <c r="D4" s="3"/>
      <c r="E4" s="3"/>
      <c r="F4" s="3"/>
      <c r="G4" s="3"/>
      <c r="H4" s="3"/>
      <c r="I4" s="3"/>
      <c r="J4" s="3"/>
      <c r="K4" s="3"/>
    </row>
    <row r="5" spans="1:11" ht="18.75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8" customHeight="1" x14ac:dyDescent="0.45">
      <c r="A6" s="1" t="s">
        <v>76</v>
      </c>
      <c r="B6" s="41">
        <v>25000</v>
      </c>
      <c r="C6" s="134"/>
      <c r="D6" s="4"/>
      <c r="E6" s="4"/>
      <c r="F6" s="4"/>
      <c r="G6" s="4"/>
      <c r="H6" s="4"/>
      <c r="I6" s="4"/>
      <c r="J6" s="4"/>
      <c r="K6" s="4"/>
    </row>
    <row r="7" spans="1:11" ht="18" customHeight="1" x14ac:dyDescent="0.45">
      <c r="A7" s="1" t="s">
        <v>77</v>
      </c>
      <c r="B7" s="37">
        <v>4</v>
      </c>
      <c r="C7" s="107" t="s">
        <v>78</v>
      </c>
      <c r="D7" s="4"/>
      <c r="E7" s="4"/>
      <c r="F7" s="4"/>
      <c r="G7" s="4"/>
      <c r="H7" s="4"/>
      <c r="I7" s="4"/>
      <c r="J7" s="4"/>
      <c r="K7" s="4"/>
    </row>
    <row r="8" spans="1:11" ht="18" customHeight="1" x14ac:dyDescent="0.45">
      <c r="A8" s="1" t="s">
        <v>79</v>
      </c>
      <c r="B8" s="46">
        <f>1/B7</f>
        <v>0.25</v>
      </c>
      <c r="C8" s="45"/>
      <c r="D8" s="4"/>
      <c r="E8" s="4"/>
      <c r="F8" s="4"/>
      <c r="G8" s="4"/>
      <c r="H8" s="4"/>
      <c r="I8" s="4"/>
      <c r="J8" s="4"/>
      <c r="K8" s="4"/>
    </row>
    <row r="9" spans="1:11" ht="18" customHeight="1" x14ac:dyDescent="0.45">
      <c r="A9" s="1"/>
      <c r="B9" s="9"/>
      <c r="C9" s="9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45">
      <c r="A10" s="134" t="s">
        <v>80</v>
      </c>
      <c r="B10" s="134" t="s">
        <v>81</v>
      </c>
      <c r="C10" s="134" t="s">
        <v>82</v>
      </c>
      <c r="D10" s="4"/>
      <c r="E10" s="4"/>
      <c r="F10" s="4"/>
      <c r="G10" s="4"/>
      <c r="H10" s="4"/>
      <c r="I10" s="4"/>
      <c r="J10" s="4"/>
      <c r="K10" s="4"/>
    </row>
    <row r="11" spans="1:11" ht="18" customHeight="1" x14ac:dyDescent="0.45">
      <c r="A11" s="43">
        <f t="shared" ref="A11:A20" si="0">$B$6/B11</f>
        <v>25000</v>
      </c>
      <c r="B11" s="26">
        <v>1</v>
      </c>
      <c r="C11" s="14">
        <f t="shared" ref="C11:C20" si="1">B11*$B$7</f>
        <v>4</v>
      </c>
      <c r="D11" s="4"/>
      <c r="E11" s="4"/>
      <c r="F11" s="4"/>
      <c r="G11" s="4"/>
      <c r="H11" s="4"/>
      <c r="I11" s="4"/>
      <c r="J11" s="4"/>
      <c r="K11" s="4"/>
    </row>
    <row r="12" spans="1:11" ht="18" customHeight="1" x14ac:dyDescent="0.45">
      <c r="A12" s="43">
        <f t="shared" si="0"/>
        <v>12500</v>
      </c>
      <c r="B12" s="26">
        <v>2</v>
      </c>
      <c r="C12" s="14">
        <f t="shared" si="1"/>
        <v>8</v>
      </c>
      <c r="D12" s="15"/>
      <c r="E12" s="15"/>
      <c r="F12" s="15"/>
      <c r="G12" s="15"/>
      <c r="H12" s="15"/>
      <c r="I12" s="15"/>
      <c r="J12" s="15"/>
      <c r="K12" s="15"/>
    </row>
    <row r="13" spans="1:11" ht="18" customHeight="1" x14ac:dyDescent="0.45">
      <c r="A13" s="43">
        <f t="shared" si="0"/>
        <v>6250</v>
      </c>
      <c r="B13" s="26">
        <v>4</v>
      </c>
      <c r="C13" s="14">
        <f t="shared" si="1"/>
        <v>16</v>
      </c>
      <c r="D13" s="10"/>
      <c r="E13" s="10"/>
      <c r="F13" s="10"/>
      <c r="G13" s="10"/>
      <c r="H13" s="10"/>
      <c r="I13" s="10"/>
      <c r="J13" s="10"/>
      <c r="K13" s="10"/>
    </row>
    <row r="14" spans="1:11" ht="18" customHeight="1" x14ac:dyDescent="0.45">
      <c r="A14" s="43">
        <f t="shared" si="0"/>
        <v>4166.666666666667</v>
      </c>
      <c r="B14" s="26">
        <v>6</v>
      </c>
      <c r="C14" s="14">
        <f t="shared" si="1"/>
        <v>24</v>
      </c>
      <c r="D14" s="4"/>
      <c r="E14" s="4"/>
      <c r="F14" s="4"/>
      <c r="G14" s="4"/>
      <c r="H14" s="4"/>
      <c r="I14" s="4"/>
      <c r="J14" s="4"/>
      <c r="K14" s="4"/>
    </row>
    <row r="15" spans="1:11" ht="18" customHeight="1" x14ac:dyDescent="0.45">
      <c r="A15" s="43">
        <f t="shared" si="0"/>
        <v>3125</v>
      </c>
      <c r="B15" s="26">
        <v>8</v>
      </c>
      <c r="C15" s="14">
        <f t="shared" si="1"/>
        <v>32</v>
      </c>
      <c r="D15" s="4"/>
      <c r="E15" s="4"/>
      <c r="F15" s="4"/>
      <c r="G15" s="4"/>
      <c r="H15" s="4"/>
      <c r="I15" s="4"/>
      <c r="J15" s="4"/>
      <c r="K15" s="4"/>
    </row>
    <row r="16" spans="1:11" ht="18" customHeight="1" x14ac:dyDescent="0.45">
      <c r="A16" s="43">
        <f t="shared" si="0"/>
        <v>2500</v>
      </c>
      <c r="B16" s="26">
        <v>10</v>
      </c>
      <c r="C16" s="14">
        <f t="shared" si="1"/>
        <v>40</v>
      </c>
      <c r="D16" s="4"/>
      <c r="E16" s="4"/>
      <c r="F16" s="4"/>
      <c r="G16" s="4"/>
      <c r="H16" s="4"/>
      <c r="I16" s="4"/>
      <c r="J16" s="4"/>
      <c r="K16" s="4"/>
    </row>
    <row r="17" spans="1:11" ht="18" customHeight="1" x14ac:dyDescent="0.45">
      <c r="A17" s="43">
        <f t="shared" si="0"/>
        <v>2083.3333333333335</v>
      </c>
      <c r="B17" s="26">
        <v>12</v>
      </c>
      <c r="C17" s="14">
        <f t="shared" si="1"/>
        <v>48</v>
      </c>
      <c r="D17" s="3"/>
      <c r="E17" s="3"/>
      <c r="F17" s="3"/>
      <c r="G17" s="3"/>
      <c r="H17" s="3"/>
      <c r="I17" s="3"/>
      <c r="J17" s="3"/>
      <c r="K17" s="3"/>
    </row>
    <row r="18" spans="1:11" ht="18" customHeight="1" x14ac:dyDescent="0.45">
      <c r="A18" s="43">
        <f t="shared" si="0"/>
        <v>1562.5</v>
      </c>
      <c r="B18" s="26">
        <v>16</v>
      </c>
      <c r="C18" s="14">
        <f t="shared" si="1"/>
        <v>64</v>
      </c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45">
      <c r="A19" s="43">
        <f t="shared" si="0"/>
        <v>1250</v>
      </c>
      <c r="B19" s="26">
        <v>20</v>
      </c>
      <c r="C19" s="14">
        <f t="shared" si="1"/>
        <v>80</v>
      </c>
      <c r="D19" s="3"/>
      <c r="E19" s="3"/>
      <c r="F19" s="3"/>
      <c r="G19" s="3"/>
      <c r="H19" s="3"/>
      <c r="I19" s="3"/>
      <c r="J19" s="3"/>
      <c r="K19" s="3"/>
    </row>
    <row r="20" spans="1:11" ht="18" customHeight="1" x14ac:dyDescent="0.45">
      <c r="A20" s="43">
        <f t="shared" si="0"/>
        <v>1000</v>
      </c>
      <c r="B20" s="26">
        <v>25</v>
      </c>
      <c r="C20" s="14">
        <f t="shared" si="1"/>
        <v>100</v>
      </c>
      <c r="D20" s="3"/>
      <c r="E20" s="3"/>
      <c r="F20" s="3"/>
      <c r="G20" s="3"/>
      <c r="H20" s="3"/>
      <c r="I20" s="3"/>
      <c r="J20" s="3"/>
      <c r="K20" s="3"/>
    </row>
    <row r="21" spans="1:11" ht="18" customHeight="1" x14ac:dyDescent="0.45">
      <c r="A21" s="10"/>
      <c r="B21" s="9"/>
      <c r="C21" s="3"/>
      <c r="D21" s="3"/>
      <c r="E21" s="3"/>
      <c r="F21" s="3"/>
      <c r="G21" s="3"/>
      <c r="H21" s="3"/>
      <c r="I21" s="3"/>
      <c r="J21" s="3"/>
      <c r="K21" s="3"/>
    </row>
    <row r="22" spans="1:11" ht="18" customHeight="1" x14ac:dyDescent="0.45">
      <c r="A22" s="113" t="s">
        <v>83</v>
      </c>
      <c r="B22" s="43"/>
      <c r="C22" s="3"/>
      <c r="D22" s="3"/>
      <c r="E22" s="3"/>
      <c r="F22" s="3"/>
      <c r="G22" s="3"/>
      <c r="H22" s="3"/>
      <c r="I22" s="3"/>
      <c r="J22" s="3"/>
      <c r="K22" s="3"/>
    </row>
    <row r="23" spans="1:11" ht="18" customHeight="1" x14ac:dyDescent="0.45">
      <c r="A23" s="10"/>
      <c r="B23" s="43"/>
      <c r="C23" s="3"/>
      <c r="D23" s="3"/>
      <c r="E23" s="3"/>
      <c r="F23" s="3"/>
      <c r="G23" s="3"/>
      <c r="H23" s="3"/>
      <c r="I23" s="3"/>
      <c r="J23" s="3"/>
      <c r="K23" s="3"/>
    </row>
    <row r="24" spans="1:11" ht="18" customHeight="1" x14ac:dyDescent="0.45">
      <c r="A24" s="10"/>
      <c r="B24" s="43"/>
      <c r="C24" s="3"/>
      <c r="D24" s="3"/>
      <c r="E24" s="3"/>
      <c r="F24" s="3"/>
      <c r="G24" s="3"/>
      <c r="H24" s="3"/>
      <c r="I24" s="3"/>
      <c r="J24" s="3"/>
      <c r="K24" s="3"/>
    </row>
    <row r="25" spans="1:11" ht="18" customHeight="1" x14ac:dyDescent="0.4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" customHeight="1" x14ac:dyDescent="0.45">
      <c r="A26" s="24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8" customHeight="1" x14ac:dyDescent="0.45">
      <c r="A27" s="4"/>
      <c r="B27" s="43"/>
      <c r="C27" s="3"/>
      <c r="D27" s="3"/>
      <c r="E27" s="3"/>
      <c r="F27" s="3"/>
      <c r="G27" s="3"/>
      <c r="H27" s="3"/>
      <c r="I27" s="3"/>
      <c r="J27" s="3"/>
      <c r="K27" s="3"/>
    </row>
    <row r="28" spans="1:11" ht="18" customHeight="1" x14ac:dyDescent="0.45">
      <c r="A28" s="10"/>
      <c r="B28" s="43"/>
      <c r="C28" s="3"/>
      <c r="D28" s="3"/>
      <c r="E28" s="3"/>
      <c r="F28" s="3"/>
      <c r="G28" s="3"/>
      <c r="H28" s="3"/>
      <c r="I28" s="3"/>
      <c r="J28" s="3"/>
      <c r="K28" s="3"/>
    </row>
    <row r="29" spans="1:11" ht="18" customHeight="1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8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8" customHeight="1" x14ac:dyDescent="0.4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8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4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8" customHeight="1" x14ac:dyDescent="0.4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8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8" customHeight="1" x14ac:dyDescent="0.4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8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8" customHeight="1" x14ac:dyDescent="0.4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8" customHeight="1" x14ac:dyDescent="0.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8" customHeight="1" x14ac:dyDescent="0.4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8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8" customHeight="1" x14ac:dyDescent="0.4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8" customHeight="1" x14ac:dyDescent="0.4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8" customHeight="1" x14ac:dyDescent="0.4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8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8" customHeight="1" x14ac:dyDescent="0.4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8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8" customHeight="1" x14ac:dyDescent="0.4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8" customHeight="1" x14ac:dyDescent="0.4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" customHeight="1" x14ac:dyDescent="0.4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8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8" customHeight="1" x14ac:dyDescent="0.4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8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8" customHeight="1" x14ac:dyDescent="0.4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8" customHeight="1" x14ac:dyDescent="0.4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8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8" customHeight="1" x14ac:dyDescent="0.4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8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8" customHeight="1" x14ac:dyDescent="0.4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8" customHeight="1" x14ac:dyDescent="0.4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8" customHeight="1" x14ac:dyDescent="0.4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8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8" customHeight="1" x14ac:dyDescent="0.4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8" customHeight="1" x14ac:dyDescent="0.4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8" customHeight="1" x14ac:dyDescent="0.4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8" customHeight="1" x14ac:dyDescent="0.4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8" customHeight="1" x14ac:dyDescent="0.4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8" customHeight="1" x14ac:dyDescent="0.4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8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8" customHeight="1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8" customHeight="1" x14ac:dyDescent="0.4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8" customHeight="1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" customHeight="1" x14ac:dyDescent="0.4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8" customHeight="1" x14ac:dyDescent="0.4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8" customHeight="1" x14ac:dyDescent="0.4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8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8" customHeight="1" x14ac:dyDescent="0.4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8" customHeight="1" x14ac:dyDescent="0.4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8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8" customHeight="1" x14ac:dyDescent="0.4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8" customHeight="1" x14ac:dyDescent="0.4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8" customHeight="1" x14ac:dyDescent="0.4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8" customHeight="1" x14ac:dyDescent="0.4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8" customHeight="1" x14ac:dyDescent="0.4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" customHeight="1" x14ac:dyDescent="0.4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8" customHeight="1" x14ac:dyDescent="0.4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" customHeight="1" x14ac:dyDescent="0.4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8" customHeight="1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" customHeight="1" x14ac:dyDescent="0.4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8" customHeight="1" x14ac:dyDescent="0.4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8" customHeight="1" x14ac:dyDescent="0.4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8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" customHeight="1" x14ac:dyDescent="0.4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" customHeight="1" x14ac:dyDescent="0.4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8" customHeight="1" x14ac:dyDescent="0.4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</row>
  </sheetData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CFE9-3560-4C25-9397-8568BAD03AC4}">
  <sheetPr>
    <pageSetUpPr fitToPage="1"/>
  </sheetPr>
  <dimension ref="A1:K102"/>
  <sheetViews>
    <sheetView workbookViewId="0"/>
  </sheetViews>
  <sheetFormatPr defaultColWidth="14.453125" defaultRowHeight="15" customHeight="1" x14ac:dyDescent="0.35"/>
  <cols>
    <col min="1" max="1" width="52.81640625" style="126" customWidth="1"/>
    <col min="2" max="2" width="28.1796875" style="126" customWidth="1"/>
    <col min="3" max="3" width="41" style="126" customWidth="1"/>
    <col min="4" max="4" width="14.26953125" style="126" customWidth="1"/>
    <col min="5" max="6" width="12.7265625" style="126" customWidth="1"/>
    <col min="7" max="11" width="8" style="126" customWidth="1"/>
    <col min="12" max="16384" width="14.453125" style="126"/>
  </cols>
  <sheetData>
    <row r="1" spans="1:11" ht="15" customHeight="1" x14ac:dyDescent="0.45">
      <c r="A1" s="1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5" customHeight="1" x14ac:dyDescent="0.35">
      <c r="A2" s="109" t="s">
        <v>85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8" customHeight="1" x14ac:dyDescent="0.45">
      <c r="A3" s="135"/>
      <c r="B3" s="2"/>
      <c r="C3" s="3" t="str">
        <f>"Calculated Cells.  Do Not Adjust."</f>
        <v>Calculated Cells.  Do Not Adjust.</v>
      </c>
      <c r="D3" s="3"/>
      <c r="E3" s="3"/>
      <c r="F3" s="3"/>
      <c r="G3" s="3"/>
      <c r="H3" s="3"/>
      <c r="I3" s="3"/>
      <c r="J3" s="3"/>
      <c r="K3" s="3"/>
    </row>
    <row r="4" spans="1:11" ht="18" customHeight="1" x14ac:dyDescent="0.45">
      <c r="A4" s="4"/>
      <c r="B4" s="5"/>
      <c r="C4" s="3" t="s">
        <v>10</v>
      </c>
      <c r="D4" s="3"/>
      <c r="E4" s="3"/>
      <c r="F4" s="3"/>
      <c r="G4" s="3"/>
      <c r="H4" s="3"/>
      <c r="I4" s="3"/>
      <c r="J4" s="3"/>
      <c r="K4" s="3"/>
    </row>
    <row r="5" spans="1:11" ht="18.75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8" customHeight="1" x14ac:dyDescent="0.45">
      <c r="A6" s="1" t="s">
        <v>86</v>
      </c>
      <c r="B6" s="41">
        <v>35000</v>
      </c>
      <c r="C6" s="134"/>
      <c r="D6" s="4"/>
      <c r="E6" s="4"/>
      <c r="F6" s="4"/>
      <c r="G6" s="4"/>
      <c r="H6" s="4"/>
      <c r="I6" s="4"/>
      <c r="J6" s="4"/>
      <c r="K6" s="4"/>
    </row>
    <row r="7" spans="1:11" ht="18" customHeight="1" x14ac:dyDescent="0.45">
      <c r="A7" s="1" t="s">
        <v>87</v>
      </c>
      <c r="B7" s="37">
        <v>18</v>
      </c>
      <c r="C7" s="107"/>
      <c r="D7" s="4"/>
      <c r="E7" s="4"/>
      <c r="F7" s="4"/>
      <c r="G7" s="4"/>
      <c r="H7" s="4"/>
      <c r="I7" s="4"/>
      <c r="J7" s="4"/>
      <c r="K7" s="4"/>
    </row>
    <row r="8" spans="1:11" ht="18" customHeight="1" x14ac:dyDescent="0.45">
      <c r="A8" s="1" t="s">
        <v>88</v>
      </c>
      <c r="B8" s="127">
        <f>B6*B7</f>
        <v>630000</v>
      </c>
      <c r="C8" s="45"/>
      <c r="D8" s="4"/>
      <c r="E8" s="4"/>
      <c r="F8" s="4"/>
      <c r="G8" s="4"/>
      <c r="H8" s="4"/>
      <c r="I8" s="4"/>
      <c r="J8" s="4"/>
      <c r="K8" s="4"/>
    </row>
    <row r="9" spans="1:11" ht="18" customHeight="1" x14ac:dyDescent="0.45">
      <c r="A9" s="1"/>
      <c r="B9" s="9"/>
      <c r="C9" s="9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45">
      <c r="A10" s="134" t="s">
        <v>89</v>
      </c>
      <c r="B10" s="134" t="s">
        <v>90</v>
      </c>
      <c r="C10" s="134" t="s">
        <v>91</v>
      </c>
      <c r="D10" s="4"/>
      <c r="E10" s="4"/>
      <c r="F10" s="4"/>
      <c r="G10" s="4"/>
      <c r="H10" s="4"/>
      <c r="I10" s="4"/>
      <c r="J10" s="4"/>
      <c r="K10" s="4"/>
    </row>
    <row r="11" spans="1:11" ht="18" customHeight="1" x14ac:dyDescent="0.45">
      <c r="A11" s="78" t="s">
        <v>92</v>
      </c>
      <c r="B11" s="37">
        <v>2</v>
      </c>
      <c r="C11" s="127">
        <f>B11*B6</f>
        <v>70000</v>
      </c>
      <c r="D11" s="4"/>
      <c r="E11" s="4"/>
      <c r="F11" s="4"/>
      <c r="G11" s="4"/>
      <c r="H11" s="4"/>
      <c r="I11" s="4"/>
      <c r="J11" s="4"/>
      <c r="K11" s="4"/>
    </row>
    <row r="12" spans="1:11" ht="18" customHeight="1" x14ac:dyDescent="0.45">
      <c r="A12" s="78" t="s">
        <v>93</v>
      </c>
      <c r="B12" s="37">
        <v>4</v>
      </c>
      <c r="C12" s="127">
        <f>B12*B6</f>
        <v>140000</v>
      </c>
      <c r="D12" s="15"/>
      <c r="E12" s="15"/>
      <c r="F12" s="15"/>
      <c r="G12" s="15"/>
      <c r="H12" s="15"/>
      <c r="I12" s="15"/>
      <c r="J12" s="15"/>
      <c r="K12" s="15"/>
    </row>
    <row r="13" spans="1:11" ht="18" customHeight="1" x14ac:dyDescent="0.45">
      <c r="A13" s="78" t="s">
        <v>94</v>
      </c>
      <c r="B13" s="37">
        <v>6</v>
      </c>
      <c r="C13" s="127">
        <f>B13*B6</f>
        <v>210000</v>
      </c>
      <c r="D13" s="10"/>
      <c r="E13" s="10"/>
      <c r="F13" s="10"/>
      <c r="G13" s="10"/>
      <c r="H13" s="10"/>
      <c r="I13" s="10"/>
      <c r="J13" s="10"/>
      <c r="K13" s="10"/>
    </row>
    <row r="14" spans="1:11" ht="18" customHeight="1" x14ac:dyDescent="0.45">
      <c r="A14" s="78" t="s">
        <v>95</v>
      </c>
      <c r="B14" s="37">
        <v>6</v>
      </c>
      <c r="C14" s="129">
        <f>B14*B6</f>
        <v>210000</v>
      </c>
      <c r="D14" s="4"/>
      <c r="E14" s="4"/>
      <c r="F14" s="4"/>
      <c r="G14" s="4"/>
      <c r="H14" s="4"/>
      <c r="I14" s="4"/>
      <c r="J14" s="4"/>
      <c r="K14" s="4"/>
    </row>
    <row r="15" spans="1:11" ht="18" customHeight="1" x14ac:dyDescent="0.45">
      <c r="A15" s="78"/>
      <c r="B15" s="128"/>
      <c r="C15" s="127">
        <f>SUM(C11:C14)</f>
        <v>630000</v>
      </c>
      <c r="D15" s="4"/>
      <c r="E15" s="4"/>
      <c r="F15" s="4"/>
      <c r="G15" s="4"/>
      <c r="H15" s="4"/>
      <c r="I15" s="4"/>
      <c r="J15" s="4"/>
      <c r="K15" s="4"/>
    </row>
    <row r="16" spans="1:11" ht="18" customHeight="1" x14ac:dyDescent="0.45">
      <c r="A16" s="43"/>
      <c r="B16" s="128"/>
      <c r="C16" s="14"/>
      <c r="D16" s="4"/>
      <c r="E16" s="4"/>
      <c r="F16" s="4"/>
      <c r="G16" s="4"/>
      <c r="H16" s="4"/>
      <c r="I16" s="4"/>
      <c r="J16" s="4"/>
      <c r="K16" s="4"/>
    </row>
    <row r="17" spans="1:11" ht="18" customHeight="1" x14ac:dyDescent="0.45">
      <c r="A17" s="108" t="s">
        <v>96</v>
      </c>
      <c r="B17" s="128"/>
      <c r="C17" s="14"/>
      <c r="D17" s="3"/>
      <c r="E17" s="3"/>
      <c r="F17" s="3"/>
      <c r="G17" s="3"/>
      <c r="H17" s="3"/>
      <c r="I17" s="3"/>
      <c r="J17" s="3"/>
      <c r="K17" s="3"/>
    </row>
    <row r="18" spans="1:11" ht="18" customHeight="1" x14ac:dyDescent="0.45">
      <c r="A18" s="130" t="s">
        <v>184</v>
      </c>
      <c r="B18" s="128"/>
      <c r="C18" s="14"/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45">
      <c r="A19" s="43"/>
      <c r="B19" s="128"/>
      <c r="C19" s="14"/>
      <c r="D19" s="3"/>
      <c r="E19" s="3"/>
      <c r="F19" s="3"/>
      <c r="G19" s="3"/>
      <c r="H19" s="3"/>
      <c r="I19" s="3"/>
      <c r="J19" s="3"/>
      <c r="K19" s="3"/>
    </row>
    <row r="20" spans="1:11" ht="18" customHeight="1" x14ac:dyDescent="0.45">
      <c r="A20" s="43"/>
      <c r="B20" s="128"/>
      <c r="C20" s="14"/>
      <c r="D20" s="3"/>
      <c r="E20" s="3"/>
      <c r="F20" s="3"/>
      <c r="G20" s="3"/>
      <c r="H20" s="3"/>
      <c r="I20" s="3"/>
      <c r="J20" s="3"/>
      <c r="K20" s="3"/>
    </row>
    <row r="21" spans="1:11" ht="18" customHeight="1" x14ac:dyDescent="0.45">
      <c r="A21" s="10"/>
      <c r="B21" s="9"/>
      <c r="C21" s="3"/>
      <c r="D21" s="3"/>
      <c r="E21" s="3"/>
      <c r="F21" s="3"/>
      <c r="G21" s="3"/>
      <c r="H21" s="3"/>
      <c r="I21" s="3"/>
      <c r="J21" s="3"/>
      <c r="K21" s="3"/>
    </row>
    <row r="22" spans="1:11" ht="18" customHeight="1" x14ac:dyDescent="0.45">
      <c r="A22" s="135"/>
      <c r="B22" s="43"/>
      <c r="C22" s="3"/>
      <c r="D22" s="3"/>
      <c r="E22" s="3"/>
      <c r="F22" s="3"/>
      <c r="G22" s="3"/>
      <c r="H22" s="3"/>
      <c r="I22" s="3"/>
      <c r="J22" s="3"/>
      <c r="K22" s="3"/>
    </row>
    <row r="23" spans="1:11" ht="18" customHeight="1" x14ac:dyDescent="0.45">
      <c r="A23" s="10"/>
      <c r="B23" s="43"/>
      <c r="C23" s="3"/>
      <c r="D23" s="3"/>
      <c r="E23" s="3"/>
      <c r="F23" s="3"/>
      <c r="G23" s="3"/>
      <c r="H23" s="3"/>
      <c r="I23" s="3"/>
      <c r="J23" s="3"/>
      <c r="K23" s="3"/>
    </row>
    <row r="24" spans="1:11" ht="18" customHeight="1" x14ac:dyDescent="0.45">
      <c r="A24" s="10"/>
      <c r="B24" s="43"/>
      <c r="C24" s="3"/>
      <c r="D24" s="3"/>
      <c r="E24" s="3"/>
      <c r="F24" s="3"/>
      <c r="G24" s="3"/>
      <c r="H24" s="3"/>
      <c r="I24" s="3"/>
      <c r="J24" s="3"/>
      <c r="K24" s="3"/>
    </row>
    <row r="25" spans="1:11" ht="18" customHeight="1" x14ac:dyDescent="0.4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" customHeight="1" x14ac:dyDescent="0.45">
      <c r="A26" s="24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8" customHeight="1" x14ac:dyDescent="0.45">
      <c r="A27" s="4"/>
      <c r="B27" s="43"/>
      <c r="C27" s="3"/>
      <c r="D27" s="3"/>
      <c r="E27" s="3"/>
      <c r="F27" s="3"/>
      <c r="G27" s="3"/>
      <c r="H27" s="3"/>
      <c r="I27" s="3"/>
      <c r="J27" s="3"/>
      <c r="K27" s="3"/>
    </row>
    <row r="28" spans="1:11" ht="18" customHeight="1" x14ac:dyDescent="0.45">
      <c r="A28" s="10"/>
      <c r="B28" s="43"/>
      <c r="C28" s="3"/>
      <c r="D28" s="3"/>
      <c r="E28" s="3"/>
      <c r="F28" s="3"/>
      <c r="G28" s="3"/>
      <c r="H28" s="3"/>
      <c r="I28" s="3"/>
      <c r="J28" s="3"/>
      <c r="K28" s="3"/>
    </row>
    <row r="29" spans="1:11" ht="18" customHeight="1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8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8" customHeight="1" x14ac:dyDescent="0.4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8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4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8" customHeight="1" x14ac:dyDescent="0.4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8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8" customHeight="1" x14ac:dyDescent="0.4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8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8" customHeight="1" x14ac:dyDescent="0.4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8" customHeight="1" x14ac:dyDescent="0.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8" customHeight="1" x14ac:dyDescent="0.4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8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8" customHeight="1" x14ac:dyDescent="0.4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8" customHeight="1" x14ac:dyDescent="0.4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8" customHeight="1" x14ac:dyDescent="0.4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8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8" customHeight="1" x14ac:dyDescent="0.4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8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8" customHeight="1" x14ac:dyDescent="0.4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8" customHeight="1" x14ac:dyDescent="0.4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" customHeight="1" x14ac:dyDescent="0.4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8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8" customHeight="1" x14ac:dyDescent="0.4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8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8" customHeight="1" x14ac:dyDescent="0.4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8" customHeight="1" x14ac:dyDescent="0.4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8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8" customHeight="1" x14ac:dyDescent="0.4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8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8" customHeight="1" x14ac:dyDescent="0.4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8" customHeight="1" x14ac:dyDescent="0.4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8" customHeight="1" x14ac:dyDescent="0.4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8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8" customHeight="1" x14ac:dyDescent="0.4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8" customHeight="1" x14ac:dyDescent="0.4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8" customHeight="1" x14ac:dyDescent="0.4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8" customHeight="1" x14ac:dyDescent="0.4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8" customHeight="1" x14ac:dyDescent="0.4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8" customHeight="1" x14ac:dyDescent="0.4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8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8" customHeight="1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8" customHeight="1" x14ac:dyDescent="0.4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8" customHeight="1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" customHeight="1" x14ac:dyDescent="0.4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8" customHeight="1" x14ac:dyDescent="0.4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8" customHeight="1" x14ac:dyDescent="0.4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8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8" customHeight="1" x14ac:dyDescent="0.4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8" customHeight="1" x14ac:dyDescent="0.4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8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8" customHeight="1" x14ac:dyDescent="0.4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8" customHeight="1" x14ac:dyDescent="0.4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8" customHeight="1" x14ac:dyDescent="0.4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8" customHeight="1" x14ac:dyDescent="0.4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8" customHeight="1" x14ac:dyDescent="0.4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" customHeight="1" x14ac:dyDescent="0.4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8" customHeight="1" x14ac:dyDescent="0.4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" customHeight="1" x14ac:dyDescent="0.4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8" customHeight="1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" customHeight="1" x14ac:dyDescent="0.4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8" customHeight="1" x14ac:dyDescent="0.4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8" customHeight="1" x14ac:dyDescent="0.4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8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" customHeight="1" x14ac:dyDescent="0.4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" customHeight="1" x14ac:dyDescent="0.4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8" customHeight="1" x14ac:dyDescent="0.4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</row>
  </sheetData>
  <pageMargins left="0.7" right="0.7" top="0.75" bottom="0.75" header="0.3" footer="0.3"/>
  <pageSetup scale="7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0"/>
  <sheetViews>
    <sheetView workbookViewId="0"/>
  </sheetViews>
  <sheetFormatPr defaultColWidth="14.453125" defaultRowHeight="15" customHeight="1" x14ac:dyDescent="0.35"/>
  <cols>
    <col min="1" max="1" width="31.54296875" customWidth="1"/>
    <col min="2" max="2" width="35.54296875" customWidth="1"/>
    <col min="3" max="3" width="40.26953125" customWidth="1"/>
    <col min="4" max="4" width="16" customWidth="1"/>
    <col min="5" max="5" width="13.7265625" customWidth="1"/>
    <col min="6" max="6" width="12.7265625" customWidth="1"/>
    <col min="7" max="7" width="15.453125" customWidth="1"/>
    <col min="8" max="8" width="12.7265625" customWidth="1"/>
    <col min="9" max="9" width="17.1796875" customWidth="1"/>
    <col min="10" max="10" width="14.26953125" customWidth="1"/>
    <col min="11" max="11" width="17.1796875" customWidth="1"/>
    <col min="12" max="13" width="15.7265625" customWidth="1"/>
  </cols>
  <sheetData>
    <row r="1" spans="1:13" ht="18" customHeight="1" x14ac:dyDescent="0.45">
      <c r="A1" s="1" t="s">
        <v>97</v>
      </c>
      <c r="B1" s="2"/>
      <c r="C1" s="3" t="str">
        <f>"Calculated Cells.  Do Not Adjust."</f>
        <v>Calculated Cells.  Do Not Adjust.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45">
      <c r="A2" s="4"/>
      <c r="B2" s="5"/>
      <c r="C2" s="3" t="s">
        <v>10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customHeight="1" x14ac:dyDescent="0.4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45">
      <c r="A4" s="1" t="s">
        <v>98</v>
      </c>
      <c r="B4" s="37">
        <v>8</v>
      </c>
      <c r="C4" s="134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" customHeight="1" x14ac:dyDescent="0.45">
      <c r="A5" s="38" t="s">
        <v>99</v>
      </c>
      <c r="B5" s="47">
        <v>0.3</v>
      </c>
      <c r="C5" s="110" t="s">
        <v>100</v>
      </c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45">
      <c r="A6" s="1" t="s">
        <v>101</v>
      </c>
      <c r="B6" s="48">
        <v>8000</v>
      </c>
      <c r="C6" s="4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customHeight="1" x14ac:dyDescent="0.45">
      <c r="A7" s="1"/>
      <c r="B7" s="9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" customHeight="1" x14ac:dyDescent="0.45">
      <c r="A8" s="1" t="s">
        <v>102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" customHeight="1" x14ac:dyDescent="0.45">
      <c r="A9" s="15" t="s">
        <v>103</v>
      </c>
      <c r="B9" s="49">
        <f>B4*B6*B5</f>
        <v>19200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 x14ac:dyDescent="0.45">
      <c r="A10" s="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" customHeight="1" x14ac:dyDescent="0.45">
      <c r="A11" s="4"/>
      <c r="B11" s="40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" customHeight="1" x14ac:dyDescent="0.45">
      <c r="A12" s="24" t="s">
        <v>104</v>
      </c>
      <c r="B12" s="4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" customHeight="1" x14ac:dyDescent="0.45">
      <c r="A13" s="24" t="s">
        <v>105</v>
      </c>
      <c r="B13" s="50" t="s">
        <v>106</v>
      </c>
      <c r="C13" s="134" t="s">
        <v>107</v>
      </c>
      <c r="D13" s="134" t="s">
        <v>108</v>
      </c>
      <c r="E13" s="107" t="s">
        <v>109</v>
      </c>
      <c r="F13" s="3"/>
      <c r="G13" s="3"/>
      <c r="H13" s="3"/>
      <c r="I13" s="3"/>
      <c r="J13" s="3"/>
      <c r="K13" s="3"/>
      <c r="L13" s="3"/>
      <c r="M13" s="3"/>
    </row>
    <row r="14" spans="1:13" ht="18" customHeight="1" x14ac:dyDescent="0.45">
      <c r="A14" s="10" t="s">
        <v>110</v>
      </c>
      <c r="B14" s="51">
        <v>42400</v>
      </c>
      <c r="C14" s="48">
        <v>3500</v>
      </c>
      <c r="D14" s="47">
        <v>1</v>
      </c>
      <c r="E14" s="43">
        <f t="shared" ref="E14:E21" si="0">D14*C14</f>
        <v>3500</v>
      </c>
      <c r="F14" s="3"/>
      <c r="G14" s="3"/>
      <c r="H14" s="3"/>
      <c r="I14" s="3"/>
      <c r="J14" s="3"/>
      <c r="K14" s="3"/>
      <c r="L14" s="3"/>
      <c r="M14" s="3"/>
    </row>
    <row r="15" spans="1:13" ht="18" customHeight="1" x14ac:dyDescent="0.45">
      <c r="A15" s="10" t="s">
        <v>111</v>
      </c>
      <c r="B15" s="51">
        <v>42428</v>
      </c>
      <c r="C15" s="48">
        <v>10000</v>
      </c>
      <c r="D15" s="47">
        <v>0.65</v>
      </c>
      <c r="E15" s="43">
        <f>D15*C15</f>
        <v>6500</v>
      </c>
      <c r="F15" s="3"/>
      <c r="G15" s="3"/>
      <c r="H15" s="3"/>
      <c r="I15" s="3"/>
      <c r="J15" s="3"/>
      <c r="K15" s="3"/>
      <c r="L15" s="3"/>
      <c r="M15" s="3"/>
    </row>
    <row r="16" spans="1:13" ht="18" customHeight="1" x14ac:dyDescent="0.45">
      <c r="A16" s="10" t="s">
        <v>112</v>
      </c>
      <c r="B16" s="51">
        <v>42476</v>
      </c>
      <c r="C16" s="48">
        <v>7500</v>
      </c>
      <c r="D16" s="47">
        <v>0.5</v>
      </c>
      <c r="E16" s="43">
        <f t="shared" si="0"/>
        <v>3750</v>
      </c>
      <c r="F16" s="3"/>
      <c r="G16" s="3"/>
      <c r="H16" s="3"/>
      <c r="I16" s="3"/>
      <c r="J16" s="3"/>
      <c r="K16" s="3"/>
      <c r="L16" s="3"/>
      <c r="M16" s="3"/>
    </row>
    <row r="17" spans="1:13" ht="18" customHeight="1" x14ac:dyDescent="0.45">
      <c r="A17" s="10" t="s">
        <v>113</v>
      </c>
      <c r="B17" s="51">
        <v>42521</v>
      </c>
      <c r="C17" s="48">
        <v>5000</v>
      </c>
      <c r="D17" s="47">
        <v>0.85</v>
      </c>
      <c r="E17" s="43">
        <f t="shared" si="0"/>
        <v>4250</v>
      </c>
      <c r="F17" s="3"/>
      <c r="G17" s="3"/>
      <c r="H17" s="3"/>
      <c r="I17" s="3"/>
      <c r="J17" s="3"/>
      <c r="K17" s="3"/>
      <c r="L17" s="3"/>
      <c r="M17" s="3"/>
    </row>
    <row r="18" spans="1:13" ht="18" customHeight="1" x14ac:dyDescent="0.45">
      <c r="A18" s="10" t="s">
        <v>114</v>
      </c>
      <c r="B18" s="51">
        <v>42582</v>
      </c>
      <c r="C18" s="48">
        <v>3000</v>
      </c>
      <c r="D18" s="47">
        <v>0.5</v>
      </c>
      <c r="E18" s="43">
        <f t="shared" si="0"/>
        <v>1500</v>
      </c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45">
      <c r="A19" s="10" t="s">
        <v>115</v>
      </c>
      <c r="B19" s="51">
        <v>11567</v>
      </c>
      <c r="C19" s="48">
        <v>4000</v>
      </c>
      <c r="D19" s="47">
        <v>0.75</v>
      </c>
      <c r="E19" s="43">
        <f t="shared" si="0"/>
        <v>3000</v>
      </c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10" t="s">
        <v>116</v>
      </c>
      <c r="B20" s="51">
        <v>42658</v>
      </c>
      <c r="C20" s="48">
        <v>15000</v>
      </c>
      <c r="D20" s="47">
        <v>0.4</v>
      </c>
      <c r="E20" s="43">
        <f t="shared" si="0"/>
        <v>6000</v>
      </c>
      <c r="F20" s="3"/>
      <c r="G20" s="3"/>
      <c r="H20" s="3"/>
      <c r="I20" s="3"/>
      <c r="J20" s="3"/>
      <c r="K20" s="3"/>
      <c r="L20" s="3"/>
      <c r="M20" s="3"/>
    </row>
    <row r="21" spans="1:13" ht="18" customHeight="1" x14ac:dyDescent="0.45">
      <c r="A21" s="119" t="s">
        <v>117</v>
      </c>
      <c r="B21" s="120">
        <v>42704</v>
      </c>
      <c r="C21" s="52">
        <v>8000</v>
      </c>
      <c r="D21" s="53">
        <v>1</v>
      </c>
      <c r="E21" s="121">
        <f t="shared" si="0"/>
        <v>8000</v>
      </c>
      <c r="F21" s="3"/>
      <c r="G21" s="3"/>
      <c r="H21" s="3"/>
      <c r="I21" s="3"/>
      <c r="J21" s="3"/>
      <c r="K21" s="3"/>
      <c r="L21" s="3"/>
      <c r="M21" s="3"/>
    </row>
    <row r="22" spans="1:13" ht="18" customHeight="1" x14ac:dyDescent="0.45">
      <c r="A22" s="10"/>
      <c r="B22" s="43"/>
      <c r="C22" s="43">
        <f>SUM(C14:C21)</f>
        <v>56000</v>
      </c>
      <c r="D22" s="3"/>
      <c r="E22" s="43">
        <f>SUM(E14:E21)</f>
        <v>36500</v>
      </c>
      <c r="F22" s="3"/>
      <c r="G22" s="3"/>
      <c r="H22" s="3"/>
      <c r="I22" s="3"/>
      <c r="J22" s="3"/>
      <c r="K22" s="3"/>
      <c r="L22" s="3"/>
      <c r="M22" s="3"/>
    </row>
    <row r="23" spans="1:13" ht="18" customHeight="1" x14ac:dyDescent="0.45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8" customHeight="1" x14ac:dyDescent="0.45">
      <c r="A24" s="114" t="s">
        <v>118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4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8" customHeight="1" x14ac:dyDescent="0.45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4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" customHeight="1" x14ac:dyDescent="0.4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" customHeight="1" x14ac:dyDescent="0.4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 customHeight="1" x14ac:dyDescent="0.4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" customHeight="1" x14ac:dyDescent="0.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" customHeight="1" x14ac:dyDescent="0.4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" customHeight="1" x14ac:dyDescent="0.4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customHeight="1" x14ac:dyDescent="0.4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" customHeight="1" x14ac:dyDescent="0.4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" customHeight="1" x14ac:dyDescent="0.4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" customHeight="1" x14ac:dyDescent="0.4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" customHeight="1" x14ac:dyDescent="0.4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" customHeight="1" x14ac:dyDescent="0.4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" customHeight="1" x14ac:dyDescent="0.4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" customHeight="1" x14ac:dyDescent="0.4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8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8" customHeight="1" x14ac:dyDescent="0.4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" customHeight="1" x14ac:dyDescent="0.4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4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" customHeight="1" x14ac:dyDescent="0.4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" customHeight="1" x14ac:dyDescent="0.4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8" customHeight="1" x14ac:dyDescent="0.4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8" customHeight="1" x14ac:dyDescent="0.4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8" customHeight="1" x14ac:dyDescent="0.4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8" customHeight="1" x14ac:dyDescent="0.4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8" customHeight="1" x14ac:dyDescent="0.4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8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8" customHeight="1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8" customHeight="1" x14ac:dyDescent="0.4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8" customHeight="1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8" customHeight="1" x14ac:dyDescent="0.4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8" customHeight="1" x14ac:dyDescent="0.4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8" customHeight="1" x14ac:dyDescent="0.4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8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8" customHeight="1" x14ac:dyDescent="0.4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8" customHeight="1" x14ac:dyDescent="0.4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8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8" customHeight="1" x14ac:dyDescent="0.4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8" customHeight="1" x14ac:dyDescent="0.4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8" customHeight="1" x14ac:dyDescent="0.4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8" customHeight="1" x14ac:dyDescent="0.4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8" customHeight="1" x14ac:dyDescent="0.4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8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8" customHeight="1" x14ac:dyDescent="0.4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8" customHeight="1" x14ac:dyDescent="0.4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8" customHeight="1" x14ac:dyDescent="0.4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8" customHeight="1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8" customHeight="1" x14ac:dyDescent="0.4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8" customHeight="1" x14ac:dyDescent="0.4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8" customHeight="1" x14ac:dyDescent="0.4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8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8" customHeight="1" x14ac:dyDescent="0.4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pageMargins left="0.7" right="0.7" top="0.75" bottom="0.7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"/>
  <sheetViews>
    <sheetView workbookViewId="0"/>
  </sheetViews>
  <sheetFormatPr defaultColWidth="14.453125" defaultRowHeight="15" customHeight="1" x14ac:dyDescent="0.35"/>
  <cols>
    <col min="1" max="1" width="45.81640625" customWidth="1"/>
    <col min="2" max="2" width="35.54296875" customWidth="1"/>
    <col min="3" max="3" width="40.1796875" customWidth="1"/>
    <col min="4" max="4" width="34.7265625" customWidth="1"/>
    <col min="5" max="5" width="29" customWidth="1"/>
    <col min="6" max="6" width="12.7265625" customWidth="1"/>
    <col min="7" max="7" width="15.453125" customWidth="1"/>
    <col min="8" max="8" width="12.7265625" customWidth="1"/>
    <col min="9" max="9" width="17.1796875" customWidth="1"/>
    <col min="10" max="10" width="14.26953125" customWidth="1"/>
    <col min="11" max="11" width="17.1796875" customWidth="1"/>
    <col min="12" max="13" width="15.7265625" customWidth="1"/>
  </cols>
  <sheetData>
    <row r="1" spans="1:13" ht="18" customHeight="1" x14ac:dyDescent="0.45">
      <c r="A1" s="1" t="s">
        <v>119</v>
      </c>
      <c r="B1" s="2"/>
      <c r="C1" s="3" t="str">
        <f>"Calculated Cells.  Do Not Adjust."</f>
        <v>Calculated Cells.  Do Not Adjust.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45">
      <c r="A2" s="4"/>
      <c r="B2" s="5"/>
      <c r="C2" s="3" t="s">
        <v>10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customHeight="1" x14ac:dyDescent="0.4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.75" customHeight="1" x14ac:dyDescent="0.45">
      <c r="A4" s="136" t="s">
        <v>120</v>
      </c>
      <c r="B4" s="137"/>
      <c r="C4" s="3"/>
      <c r="D4" s="136" t="s">
        <v>121</v>
      </c>
      <c r="E4" s="137"/>
      <c r="F4" s="3"/>
      <c r="G4" s="3"/>
      <c r="H4" s="3"/>
      <c r="I4" s="3"/>
      <c r="J4" s="3"/>
      <c r="K4" s="3"/>
      <c r="L4" s="3"/>
      <c r="M4" s="3"/>
    </row>
    <row r="5" spans="1:13" ht="18.75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customHeight="1" x14ac:dyDescent="0.45">
      <c r="A6" s="1" t="s">
        <v>122</v>
      </c>
      <c r="B6" s="26">
        <f>B18*B17</f>
        <v>300</v>
      </c>
      <c r="C6" s="3"/>
      <c r="D6" s="1" t="s">
        <v>122</v>
      </c>
      <c r="E6" s="26">
        <v>75</v>
      </c>
      <c r="F6" s="3"/>
      <c r="G6" s="3"/>
      <c r="H6" s="3"/>
      <c r="I6" s="3"/>
      <c r="J6" s="3"/>
      <c r="K6" s="3"/>
      <c r="L6" s="3"/>
      <c r="M6" s="3"/>
    </row>
    <row r="7" spans="1:13" ht="18" customHeight="1" x14ac:dyDescent="0.45">
      <c r="A7" s="38" t="s">
        <v>123</v>
      </c>
      <c r="B7" s="41">
        <v>100</v>
      </c>
      <c r="C7" s="14"/>
      <c r="D7" s="54" t="s">
        <v>124</v>
      </c>
      <c r="E7" s="37">
        <v>10</v>
      </c>
      <c r="F7" s="14"/>
      <c r="G7" s="14"/>
      <c r="H7" s="14"/>
      <c r="I7" s="14"/>
      <c r="J7" s="14"/>
      <c r="K7" s="14"/>
      <c r="L7" s="14"/>
      <c r="M7" s="14"/>
    </row>
    <row r="8" spans="1:13" ht="18" customHeight="1" x14ac:dyDescent="0.45">
      <c r="A8" s="1"/>
      <c r="B8" s="9"/>
      <c r="C8" s="9"/>
      <c r="D8" s="45" t="s">
        <v>125</v>
      </c>
      <c r="E8" s="41">
        <v>25</v>
      </c>
      <c r="F8" s="3"/>
      <c r="G8" s="3"/>
      <c r="H8" s="3"/>
      <c r="I8" s="3"/>
      <c r="J8" s="3"/>
      <c r="K8" s="3"/>
      <c r="L8" s="3"/>
      <c r="M8" s="3"/>
    </row>
    <row r="9" spans="1:13" ht="18" customHeight="1" x14ac:dyDescent="0.45">
      <c r="A9" s="1"/>
      <c r="B9" s="9"/>
      <c r="C9" s="9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 x14ac:dyDescent="0.45">
      <c r="A10" s="1" t="s">
        <v>102</v>
      </c>
      <c r="B10" s="3"/>
      <c r="C10" s="3"/>
      <c r="D10" s="1" t="s">
        <v>102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ht="18" customHeight="1" x14ac:dyDescent="0.45">
      <c r="A11" s="15" t="s">
        <v>126</v>
      </c>
      <c r="B11" s="49">
        <f>B6*B7</f>
        <v>30000</v>
      </c>
      <c r="C11" s="3"/>
      <c r="D11" s="15" t="s">
        <v>126</v>
      </c>
      <c r="E11" s="49">
        <f>E6*E7*E8</f>
        <v>18750</v>
      </c>
      <c r="F11" s="3"/>
      <c r="G11" s="3"/>
      <c r="H11" s="3"/>
      <c r="I11" s="3"/>
      <c r="J11" s="3"/>
      <c r="K11" s="3"/>
      <c r="L11" s="3"/>
      <c r="M11" s="3"/>
    </row>
    <row r="12" spans="1:13" ht="18" customHeight="1" x14ac:dyDescent="0.45">
      <c r="A12" s="15" t="s">
        <v>127</v>
      </c>
      <c r="B12" s="55">
        <f>B19+(B6*(B20+B21))+B22+B23</f>
        <v>11700</v>
      </c>
      <c r="C12" s="3"/>
      <c r="D12" s="15" t="s">
        <v>127</v>
      </c>
      <c r="E12" s="55">
        <f>(E6*E7*E17)+E18</f>
        <v>5750</v>
      </c>
      <c r="F12" s="3"/>
      <c r="G12" s="3"/>
      <c r="H12" s="3"/>
      <c r="I12" s="3"/>
      <c r="J12" s="3"/>
      <c r="K12" s="3"/>
      <c r="L12" s="3"/>
      <c r="M12" s="3"/>
    </row>
    <row r="13" spans="1:13" ht="18" customHeight="1" x14ac:dyDescent="0.45">
      <c r="A13" s="15" t="s">
        <v>128</v>
      </c>
      <c r="B13" s="56">
        <f>B11-B12</f>
        <v>18300</v>
      </c>
      <c r="C13" s="3"/>
      <c r="D13" s="15" t="s">
        <v>128</v>
      </c>
      <c r="E13" s="56">
        <f>E11-E12</f>
        <v>13000</v>
      </c>
      <c r="F13" s="3"/>
      <c r="G13" s="3"/>
      <c r="H13" s="3"/>
      <c r="I13" s="3"/>
      <c r="J13" s="3"/>
      <c r="K13" s="3"/>
      <c r="L13" s="3"/>
      <c r="M13" s="3"/>
    </row>
    <row r="14" spans="1:13" ht="18" customHeight="1" x14ac:dyDescent="0.45">
      <c r="A14" s="15"/>
      <c r="B14" s="15"/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</row>
    <row r="15" spans="1:13" ht="18" customHeight="1" x14ac:dyDescent="0.45">
      <c r="A15" s="15"/>
      <c r="B15" s="15"/>
      <c r="C15" s="3"/>
      <c r="D15" s="3"/>
      <c r="E15" s="15"/>
      <c r="F15" s="3"/>
      <c r="G15" s="3"/>
      <c r="H15" s="3"/>
      <c r="I15" s="3"/>
      <c r="J15" s="3"/>
      <c r="K15" s="3"/>
      <c r="L15" s="3"/>
      <c r="M15" s="3"/>
    </row>
    <row r="16" spans="1:13" ht="18" customHeight="1" x14ac:dyDescent="0.45">
      <c r="A16" s="1" t="s">
        <v>129</v>
      </c>
      <c r="B16" s="3"/>
      <c r="C16" s="3"/>
      <c r="D16" s="1" t="s">
        <v>129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ht="18" customHeight="1" x14ac:dyDescent="0.45">
      <c r="A17" s="57" t="s">
        <v>130</v>
      </c>
      <c r="B17" s="39">
        <v>0.3</v>
      </c>
      <c r="C17" s="3"/>
      <c r="D17" s="10" t="s">
        <v>131</v>
      </c>
      <c r="E17" s="41">
        <v>5</v>
      </c>
      <c r="F17" s="3"/>
      <c r="G17" s="3"/>
      <c r="H17" s="3"/>
      <c r="I17" s="3"/>
      <c r="J17" s="3"/>
      <c r="K17" s="3"/>
      <c r="L17" s="3"/>
      <c r="M17" s="3"/>
    </row>
    <row r="18" spans="1:13" ht="18" customHeight="1" x14ac:dyDescent="0.45">
      <c r="A18" s="10" t="s">
        <v>132</v>
      </c>
      <c r="B18" s="37">
        <v>1000</v>
      </c>
      <c r="C18" s="3"/>
      <c r="D18" s="57" t="s">
        <v>133</v>
      </c>
      <c r="E18" s="41">
        <v>2000</v>
      </c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45">
      <c r="A19" s="10" t="s">
        <v>134</v>
      </c>
      <c r="B19" s="58">
        <v>1000</v>
      </c>
      <c r="C19" s="3"/>
      <c r="D19" s="57" t="s">
        <v>135</v>
      </c>
      <c r="E19" s="58">
        <v>500</v>
      </c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10" t="s">
        <v>136</v>
      </c>
      <c r="B20" s="41">
        <v>30</v>
      </c>
      <c r="C20" s="3"/>
      <c r="D20" s="3"/>
      <c r="E20" s="41"/>
      <c r="F20" s="3"/>
      <c r="G20" s="3"/>
      <c r="H20" s="3"/>
      <c r="I20" s="3"/>
      <c r="J20" s="3"/>
      <c r="K20" s="3"/>
      <c r="L20" s="3"/>
      <c r="M20" s="3"/>
    </row>
    <row r="21" spans="1:13" ht="18" customHeight="1" x14ac:dyDescent="0.45">
      <c r="A21" s="57" t="s">
        <v>137</v>
      </c>
      <c r="B21" s="41">
        <v>1.5</v>
      </c>
      <c r="C21" s="3"/>
      <c r="D21" s="3"/>
      <c r="E21" s="41"/>
      <c r="F21" s="3"/>
      <c r="G21" s="3"/>
      <c r="H21" s="3"/>
      <c r="I21" s="9"/>
      <c r="J21" s="3"/>
      <c r="K21" s="3"/>
      <c r="L21" s="3"/>
      <c r="M21" s="3"/>
    </row>
    <row r="22" spans="1:13" ht="18" customHeight="1" x14ac:dyDescent="0.45">
      <c r="A22" s="10" t="s">
        <v>138</v>
      </c>
      <c r="B22" s="48">
        <v>500</v>
      </c>
      <c r="C22" s="3"/>
      <c r="D22" s="3"/>
      <c r="E22" s="48"/>
      <c r="F22" s="3"/>
      <c r="G22" s="3"/>
      <c r="H22" s="3"/>
      <c r="I22" s="3"/>
      <c r="J22" s="3"/>
      <c r="K22" s="3"/>
      <c r="L22" s="3"/>
      <c r="M22" s="3"/>
    </row>
    <row r="23" spans="1:13" ht="18" customHeight="1" x14ac:dyDescent="0.45">
      <c r="A23" s="4" t="s">
        <v>139</v>
      </c>
      <c r="B23" s="48">
        <v>750</v>
      </c>
      <c r="C23" s="3"/>
      <c r="D23" s="3"/>
      <c r="E23" s="48"/>
      <c r="F23" s="3"/>
      <c r="G23" s="3"/>
      <c r="H23" s="3"/>
      <c r="I23" s="3"/>
      <c r="J23" s="3"/>
      <c r="K23" s="3"/>
      <c r="L23" s="3"/>
      <c r="M23" s="3"/>
    </row>
    <row r="24" spans="1:13" ht="18" customHeight="1" x14ac:dyDescent="0.45">
      <c r="A24" s="2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45">
      <c r="A25" s="4"/>
      <c r="B25" s="4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8" customHeight="1" x14ac:dyDescent="0.45">
      <c r="A26" s="10"/>
      <c r="B26" s="4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45">
      <c r="A27" s="114" t="s">
        <v>185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114" t="s">
        <v>186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" customHeight="1" x14ac:dyDescent="0.4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" customHeight="1" x14ac:dyDescent="0.4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 customHeight="1" x14ac:dyDescent="0.4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" customHeight="1" x14ac:dyDescent="0.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" customHeight="1" x14ac:dyDescent="0.4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" customHeight="1" x14ac:dyDescent="0.4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customHeight="1" x14ac:dyDescent="0.4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" customHeight="1" x14ac:dyDescent="0.4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" customHeight="1" x14ac:dyDescent="0.4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" customHeight="1" x14ac:dyDescent="0.4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" customHeight="1" x14ac:dyDescent="0.4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" customHeight="1" x14ac:dyDescent="0.4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" customHeight="1" x14ac:dyDescent="0.4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" customHeight="1" x14ac:dyDescent="0.4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8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8" customHeight="1" x14ac:dyDescent="0.4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" customHeight="1" x14ac:dyDescent="0.4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4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" customHeight="1" x14ac:dyDescent="0.4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" customHeight="1" x14ac:dyDescent="0.4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8" customHeight="1" x14ac:dyDescent="0.4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8" customHeight="1" x14ac:dyDescent="0.4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8" customHeight="1" x14ac:dyDescent="0.4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8" customHeight="1" x14ac:dyDescent="0.4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8" customHeight="1" x14ac:dyDescent="0.4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8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8" customHeight="1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8" customHeight="1" x14ac:dyDescent="0.4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8" customHeight="1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8" customHeight="1" x14ac:dyDescent="0.4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8" customHeight="1" x14ac:dyDescent="0.4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8" customHeight="1" x14ac:dyDescent="0.4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8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8" customHeight="1" x14ac:dyDescent="0.4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8" customHeight="1" x14ac:dyDescent="0.4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8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8" customHeight="1" x14ac:dyDescent="0.4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8" customHeight="1" x14ac:dyDescent="0.4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8" customHeight="1" x14ac:dyDescent="0.4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8" customHeight="1" x14ac:dyDescent="0.4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8" customHeight="1" x14ac:dyDescent="0.4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8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8" customHeight="1" x14ac:dyDescent="0.4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8" customHeight="1" x14ac:dyDescent="0.4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8" customHeight="1" x14ac:dyDescent="0.4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8" customHeight="1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8" customHeight="1" x14ac:dyDescent="0.4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8" customHeight="1" x14ac:dyDescent="0.4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8" customHeight="1" x14ac:dyDescent="0.4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8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8" customHeight="1" x14ac:dyDescent="0.4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mergeCells count="2">
    <mergeCell ref="D4:E4"/>
    <mergeCell ref="A4:B4"/>
  </mergeCells>
  <pageMargins left="0.7" right="0.7" top="0.75" bottom="0.75" header="0.3" footer="0.3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6"/>
  <sheetViews>
    <sheetView workbookViewId="0"/>
  </sheetViews>
  <sheetFormatPr defaultColWidth="14.453125" defaultRowHeight="15" customHeight="1" x14ac:dyDescent="0.35"/>
  <cols>
    <col min="1" max="1" width="47.1796875" customWidth="1"/>
    <col min="2" max="2" width="15.81640625" customWidth="1"/>
    <col min="3" max="3" width="14.7265625" customWidth="1"/>
    <col min="4" max="4" width="14" customWidth="1"/>
    <col min="5" max="5" width="38.26953125" customWidth="1"/>
    <col min="6" max="6" width="14.54296875" customWidth="1"/>
    <col min="7" max="7" width="14.453125" customWidth="1"/>
    <col min="8" max="8" width="15.1796875" customWidth="1"/>
    <col min="9" max="9" width="14.54296875" customWidth="1"/>
    <col min="10" max="10" width="14" customWidth="1"/>
    <col min="11" max="11" width="15.26953125" customWidth="1"/>
    <col min="12" max="12" width="14.54296875" customWidth="1"/>
    <col min="13" max="13" width="12.26953125" customWidth="1"/>
    <col min="14" max="14" width="15.453125" customWidth="1"/>
    <col min="15" max="15" width="9.1796875" customWidth="1"/>
  </cols>
  <sheetData>
    <row r="1" spans="1:15" ht="15" customHeight="1" x14ac:dyDescent="0.45">
      <c r="A1" s="138" t="s">
        <v>140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18.5" x14ac:dyDescent="0.45">
      <c r="A2" s="131" t="s">
        <v>141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18" customHeight="1" x14ac:dyDescent="0.45">
      <c r="A3" s="59"/>
      <c r="B3" s="60"/>
      <c r="C3" s="60"/>
      <c r="D3" s="61"/>
      <c r="E3" s="62" t="str">
        <f>"= Calculated Cells.  Do Not Adjust."</f>
        <v>= Calculated Cells.  Do Not Adjust.</v>
      </c>
      <c r="F3" s="60"/>
      <c r="G3" s="60"/>
      <c r="H3" s="60"/>
      <c r="I3" s="60"/>
      <c r="J3" s="60"/>
      <c r="K3" s="60"/>
      <c r="L3" s="60"/>
      <c r="M3" s="60"/>
      <c r="N3" s="60"/>
      <c r="O3" s="4"/>
    </row>
    <row r="4" spans="1:15" ht="18" customHeight="1" x14ac:dyDescent="0.45">
      <c r="A4" s="63" t="s">
        <v>142</v>
      </c>
      <c r="B4" s="64"/>
      <c r="C4" s="60"/>
      <c r="D4" s="65"/>
      <c r="E4" s="62" t="s">
        <v>10</v>
      </c>
      <c r="F4" s="60"/>
      <c r="G4" s="60"/>
      <c r="H4" s="60"/>
      <c r="I4" s="60"/>
      <c r="J4" s="60"/>
      <c r="K4" s="60"/>
      <c r="L4" s="60"/>
      <c r="M4" s="60"/>
      <c r="N4" s="60"/>
      <c r="O4" s="4"/>
    </row>
    <row r="5" spans="1:15" ht="18" customHeight="1" x14ac:dyDescent="0.45">
      <c r="A5" s="66" t="s">
        <v>143</v>
      </c>
      <c r="B5" s="67">
        <v>50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4"/>
    </row>
    <row r="6" spans="1:15" ht="18" customHeight="1" x14ac:dyDescent="0.45">
      <c r="A6" s="66" t="s">
        <v>144</v>
      </c>
      <c r="B6" s="68">
        <v>15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"/>
    </row>
    <row r="7" spans="1:15" ht="18" customHeight="1" x14ac:dyDescent="0.45">
      <c r="A7" s="69" t="s">
        <v>145</v>
      </c>
      <c r="B7" s="70">
        <v>1.2500000000000001E-2</v>
      </c>
      <c r="C7" s="115" t="s">
        <v>146</v>
      </c>
      <c r="D7" s="14"/>
      <c r="E7" s="60"/>
      <c r="F7" s="60"/>
      <c r="G7" s="60"/>
      <c r="H7" s="60"/>
      <c r="I7" s="60"/>
      <c r="J7" s="60"/>
      <c r="K7" s="60"/>
      <c r="L7" s="60"/>
      <c r="M7" s="60"/>
      <c r="N7" s="60"/>
      <c r="O7" s="4"/>
    </row>
    <row r="8" spans="1:15" ht="18" customHeight="1" x14ac:dyDescent="0.45">
      <c r="A8" s="71"/>
      <c r="B8" s="60"/>
      <c r="C8" s="115" t="s">
        <v>147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4"/>
    </row>
    <row r="9" spans="1:15" ht="18" customHeight="1" x14ac:dyDescent="0.45">
      <c r="A9" s="72" t="s">
        <v>148</v>
      </c>
      <c r="B9" s="10"/>
      <c r="C9" s="113" t="s">
        <v>149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73"/>
      <c r="O9" s="10"/>
    </row>
    <row r="10" spans="1:15" ht="18" customHeight="1" x14ac:dyDescent="0.45">
      <c r="A10" s="59"/>
      <c r="B10" s="60"/>
      <c r="C10" s="115" t="s">
        <v>150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4"/>
    </row>
    <row r="11" spans="1:15" ht="18" customHeight="1" x14ac:dyDescent="0.45">
      <c r="A11" s="74" t="s">
        <v>151</v>
      </c>
      <c r="B11" s="9">
        <f>B5*B6</f>
        <v>750</v>
      </c>
      <c r="C11" s="116" t="s">
        <v>152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4"/>
    </row>
    <row r="12" spans="1:15" ht="18" customHeight="1" x14ac:dyDescent="0.45">
      <c r="A12" s="74" t="s">
        <v>153</v>
      </c>
      <c r="B12" s="9">
        <f t="shared" ref="B12:B22" si="0">B11*(1-$B$7)</f>
        <v>740.625</v>
      </c>
      <c r="C12" s="9"/>
      <c r="D12" s="76"/>
      <c r="E12" s="9"/>
      <c r="F12" s="9"/>
      <c r="G12" s="9"/>
      <c r="H12" s="9"/>
      <c r="I12" s="9"/>
      <c r="J12" s="9"/>
      <c r="K12" s="9"/>
      <c r="L12" s="9"/>
      <c r="M12" s="9"/>
      <c r="N12" s="77"/>
      <c r="O12" s="10"/>
    </row>
    <row r="13" spans="1:15" ht="18" customHeight="1" x14ac:dyDescent="0.45">
      <c r="A13" s="74" t="s">
        <v>154</v>
      </c>
      <c r="B13" s="9">
        <f t="shared" si="0"/>
        <v>731.3671875</v>
      </c>
      <c r="C13" s="9"/>
      <c r="D13" s="76"/>
      <c r="E13" s="9"/>
      <c r="F13" s="9"/>
      <c r="G13" s="9"/>
      <c r="H13" s="9"/>
      <c r="I13" s="9"/>
      <c r="J13" s="9"/>
      <c r="K13" s="9"/>
      <c r="L13" s="9"/>
      <c r="M13" s="9"/>
      <c r="N13" s="77"/>
      <c r="O13" s="10"/>
    </row>
    <row r="14" spans="1:15" ht="18" customHeight="1" x14ac:dyDescent="0.45">
      <c r="A14" s="74" t="s">
        <v>155</v>
      </c>
      <c r="B14" s="9">
        <f t="shared" si="0"/>
        <v>722.22509765625</v>
      </c>
      <c r="C14" s="60"/>
      <c r="D14" s="78"/>
      <c r="E14" s="78"/>
      <c r="F14" s="78"/>
      <c r="G14" s="60"/>
      <c r="H14" s="60"/>
      <c r="I14" s="60"/>
      <c r="J14" s="60"/>
      <c r="K14" s="60"/>
      <c r="L14" s="60"/>
      <c r="M14" s="60"/>
      <c r="N14" s="60"/>
      <c r="O14" s="4"/>
    </row>
    <row r="15" spans="1:15" ht="18" customHeight="1" x14ac:dyDescent="0.45">
      <c r="A15" s="74" t="s">
        <v>156</v>
      </c>
      <c r="B15" s="9">
        <f t="shared" si="0"/>
        <v>713.19728393554692</v>
      </c>
      <c r="C15" s="60"/>
      <c r="D15" s="79"/>
      <c r="E15" s="79"/>
      <c r="F15" s="79"/>
      <c r="G15" s="60"/>
      <c r="H15" s="60"/>
      <c r="I15" s="60"/>
      <c r="J15" s="79"/>
      <c r="K15" s="60"/>
      <c r="L15" s="60"/>
      <c r="M15" s="60"/>
      <c r="N15" s="80"/>
      <c r="O15" s="4"/>
    </row>
    <row r="16" spans="1:15" ht="18" customHeight="1" x14ac:dyDescent="0.45">
      <c r="A16" s="74" t="s">
        <v>157</v>
      </c>
      <c r="B16" s="9">
        <f t="shared" si="0"/>
        <v>704.28231788635264</v>
      </c>
      <c r="C16" s="60"/>
      <c r="D16" s="81"/>
      <c r="E16" s="81"/>
      <c r="F16" s="81"/>
      <c r="G16" s="60"/>
      <c r="H16" s="60"/>
      <c r="I16" s="60"/>
      <c r="J16" s="81"/>
      <c r="K16" s="60"/>
      <c r="L16" s="60"/>
      <c r="M16" s="60"/>
      <c r="N16" s="80"/>
      <c r="O16" s="4"/>
    </row>
    <row r="17" spans="1:15" ht="18" customHeight="1" x14ac:dyDescent="0.45">
      <c r="A17" s="74" t="s">
        <v>158</v>
      </c>
      <c r="B17" s="9">
        <f t="shared" si="0"/>
        <v>695.47878891277321</v>
      </c>
      <c r="C17" s="60"/>
      <c r="D17" s="79"/>
      <c r="E17" s="79"/>
      <c r="F17" s="79"/>
      <c r="G17" s="60"/>
      <c r="H17" s="60"/>
      <c r="I17" s="60"/>
      <c r="J17" s="79"/>
      <c r="K17" s="60"/>
      <c r="L17" s="60"/>
      <c r="M17" s="60"/>
      <c r="N17" s="80"/>
      <c r="O17" s="82"/>
    </row>
    <row r="18" spans="1:15" ht="18" customHeight="1" x14ac:dyDescent="0.45">
      <c r="A18" s="74" t="s">
        <v>159</v>
      </c>
      <c r="B18" s="9">
        <f t="shared" si="0"/>
        <v>686.7853040513636</v>
      </c>
      <c r="C18" s="6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0"/>
      <c r="O18" s="4"/>
    </row>
    <row r="19" spans="1:15" ht="18" customHeight="1" x14ac:dyDescent="0.45">
      <c r="A19" s="74" t="s">
        <v>160</v>
      </c>
      <c r="B19" s="9">
        <f t="shared" si="0"/>
        <v>678.20048775072155</v>
      </c>
      <c r="C19" s="60"/>
      <c r="D19" s="79"/>
      <c r="E19" s="83"/>
      <c r="F19" s="78"/>
      <c r="G19" s="78"/>
      <c r="H19" s="78"/>
      <c r="I19" s="78"/>
      <c r="J19" s="78"/>
      <c r="K19" s="78"/>
      <c r="L19" s="78"/>
      <c r="M19" s="78"/>
      <c r="N19" s="60"/>
      <c r="O19" s="4"/>
    </row>
    <row r="20" spans="1:15" ht="18" customHeight="1" x14ac:dyDescent="0.45">
      <c r="A20" s="74" t="s">
        <v>161</v>
      </c>
      <c r="B20" s="9">
        <f t="shared" si="0"/>
        <v>669.72298165383756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84"/>
    </row>
    <row r="21" spans="1:15" ht="18" customHeight="1" x14ac:dyDescent="0.45">
      <c r="A21" s="74" t="s">
        <v>162</v>
      </c>
      <c r="B21" s="9">
        <f t="shared" si="0"/>
        <v>661.35144438316468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4"/>
    </row>
    <row r="22" spans="1:15" ht="18" customHeight="1" x14ac:dyDescent="0.45">
      <c r="A22" s="122" t="s">
        <v>163</v>
      </c>
      <c r="B22" s="123">
        <f t="shared" si="0"/>
        <v>653.08455132837514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4"/>
    </row>
    <row r="23" spans="1:15" ht="18" customHeight="1" x14ac:dyDescent="0.45">
      <c r="A23" s="75" t="s">
        <v>164</v>
      </c>
      <c r="B23" s="73">
        <f>SUM(B11:B22)</f>
        <v>8406.3204450583853</v>
      </c>
      <c r="C23" s="76"/>
      <c r="D23" s="76"/>
      <c r="E23" s="9"/>
      <c r="F23" s="9"/>
      <c r="G23" s="9"/>
      <c r="H23" s="9"/>
      <c r="I23" s="9"/>
      <c r="J23" s="9"/>
      <c r="K23" s="9"/>
      <c r="L23" s="9"/>
      <c r="M23" s="9"/>
      <c r="N23" s="77"/>
      <c r="O23" s="10"/>
    </row>
    <row r="24" spans="1:15" ht="18" customHeight="1" x14ac:dyDescent="0.45">
      <c r="A24" s="85"/>
      <c r="B24" s="9"/>
      <c r="C24" s="76"/>
      <c r="D24" s="76"/>
      <c r="E24" s="9"/>
      <c r="F24" s="9"/>
      <c r="G24" s="9"/>
      <c r="H24" s="9"/>
      <c r="I24" s="9"/>
      <c r="J24" s="9"/>
      <c r="K24" s="9"/>
      <c r="L24" s="9"/>
      <c r="M24" s="9"/>
      <c r="N24" s="77"/>
      <c r="O24" s="10"/>
    </row>
    <row r="25" spans="1:15" ht="18" customHeight="1" x14ac:dyDescent="0.45">
      <c r="A25" s="59"/>
      <c r="B25" s="60"/>
      <c r="C25" s="60"/>
      <c r="D25" s="78"/>
      <c r="E25" s="78"/>
      <c r="F25" s="78"/>
      <c r="G25" s="60"/>
      <c r="H25" s="60"/>
      <c r="I25" s="60"/>
      <c r="J25" s="60"/>
      <c r="K25" s="60"/>
      <c r="L25" s="60"/>
      <c r="M25" s="60"/>
      <c r="N25" s="60"/>
      <c r="O25" s="4"/>
    </row>
    <row r="26" spans="1:15" ht="18" customHeight="1" x14ac:dyDescent="0.45">
      <c r="A26" s="86"/>
      <c r="B26" s="60"/>
      <c r="C26" s="74"/>
      <c r="D26" s="79"/>
      <c r="E26" s="79"/>
      <c r="F26" s="79"/>
      <c r="G26" s="60"/>
      <c r="H26" s="60"/>
      <c r="I26" s="60"/>
      <c r="J26" s="79"/>
      <c r="K26" s="60"/>
      <c r="L26" s="60"/>
      <c r="M26" s="60"/>
      <c r="N26" s="80"/>
      <c r="O26" s="4"/>
    </row>
    <row r="27" spans="1:15" ht="18" customHeight="1" x14ac:dyDescent="0.45">
      <c r="A27" s="71"/>
      <c r="B27" s="60"/>
      <c r="C27" s="74"/>
      <c r="D27" s="81"/>
      <c r="E27" s="81"/>
      <c r="F27" s="81"/>
      <c r="G27" s="60"/>
      <c r="H27" s="60"/>
      <c r="I27" s="60"/>
      <c r="J27" s="81"/>
      <c r="K27" s="60"/>
      <c r="L27" s="60"/>
      <c r="M27" s="60"/>
      <c r="N27" s="80"/>
      <c r="O27" s="4"/>
    </row>
    <row r="28" spans="1:15" ht="18" customHeight="1" x14ac:dyDescent="0.45">
      <c r="A28" s="71"/>
      <c r="B28" s="60"/>
      <c r="C28" s="74"/>
      <c r="D28" s="79"/>
      <c r="E28" s="79"/>
      <c r="F28" s="87"/>
      <c r="G28" s="60"/>
      <c r="H28" s="60"/>
      <c r="I28" s="60"/>
      <c r="J28" s="79"/>
      <c r="K28" s="60"/>
      <c r="L28" s="60"/>
      <c r="M28" s="60"/>
      <c r="N28" s="80"/>
      <c r="O28" s="82"/>
    </row>
    <row r="29" spans="1:15" ht="18" customHeight="1" x14ac:dyDescent="0.45">
      <c r="A29" s="71"/>
      <c r="B29" s="60"/>
      <c r="C29" s="60"/>
      <c r="D29" s="79"/>
      <c r="E29" s="79"/>
      <c r="F29" s="79"/>
      <c r="G29" s="81"/>
      <c r="H29" s="81"/>
      <c r="I29" s="81"/>
      <c r="J29" s="81"/>
      <c r="K29" s="81"/>
      <c r="L29" s="81"/>
      <c r="M29" s="81"/>
      <c r="N29" s="80"/>
      <c r="O29" s="4"/>
    </row>
    <row r="30" spans="1:15" ht="18" customHeight="1" x14ac:dyDescent="0.45">
      <c r="A30" s="71"/>
      <c r="B30" s="60"/>
      <c r="C30" s="60"/>
      <c r="D30" s="79"/>
      <c r="E30" s="83"/>
      <c r="F30" s="78"/>
      <c r="G30" s="78"/>
      <c r="H30" s="78"/>
      <c r="I30" s="78"/>
      <c r="J30" s="78"/>
      <c r="K30" s="78"/>
      <c r="L30" s="78"/>
      <c r="M30" s="78"/>
      <c r="N30" s="60"/>
      <c r="O30" s="4"/>
    </row>
    <row r="31" spans="1:15" ht="18" customHeight="1" x14ac:dyDescent="0.45">
      <c r="A31" s="88"/>
      <c r="B31" s="60"/>
      <c r="C31" s="60"/>
      <c r="D31" s="43"/>
      <c r="E31" s="89"/>
      <c r="F31" s="89"/>
      <c r="G31" s="89"/>
      <c r="H31" s="89"/>
      <c r="I31" s="89"/>
      <c r="J31" s="89"/>
      <c r="K31" s="89"/>
      <c r="L31" s="89"/>
      <c r="M31" s="89"/>
      <c r="N31" s="60"/>
      <c r="O31" s="4"/>
    </row>
    <row r="32" spans="1:15" ht="18" customHeight="1" x14ac:dyDescent="0.45">
      <c r="A32" s="72"/>
      <c r="B32" s="9"/>
      <c r="C32" s="76"/>
      <c r="D32" s="76"/>
      <c r="E32" s="76"/>
      <c r="F32" s="9"/>
      <c r="G32" s="9"/>
      <c r="H32" s="9"/>
      <c r="I32" s="9"/>
      <c r="J32" s="9"/>
      <c r="K32" s="9"/>
      <c r="L32" s="9"/>
      <c r="M32" s="9"/>
      <c r="N32" s="77"/>
      <c r="O32" s="72"/>
    </row>
    <row r="33" spans="1:15" ht="18" customHeight="1" x14ac:dyDescent="0.45">
      <c r="A33" s="9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74"/>
      <c r="O33" s="4"/>
    </row>
    <row r="34" spans="1:15" ht="18" customHeight="1" x14ac:dyDescent="0.45">
      <c r="A34" s="86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4"/>
    </row>
    <row r="35" spans="1:15" ht="18" customHeight="1" x14ac:dyDescent="0.45">
      <c r="A35" s="86"/>
      <c r="B35" s="74"/>
      <c r="C35" s="74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4"/>
    </row>
    <row r="36" spans="1:15" ht="18" customHeight="1" x14ac:dyDescent="0.45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</row>
    <row r="37" spans="1:15" ht="18" customHeight="1" x14ac:dyDescent="0.45">
      <c r="A37" s="86"/>
      <c r="B37" s="74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4"/>
    </row>
    <row r="38" spans="1:15" ht="18" customHeight="1" x14ac:dyDescent="0.45">
      <c r="A38" s="9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</row>
    <row r="39" spans="1:15" ht="18" customHeight="1" x14ac:dyDescent="0.45">
      <c r="A39" s="92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4"/>
    </row>
    <row r="40" spans="1:15" ht="18" customHeight="1" x14ac:dyDescent="0.45">
      <c r="A40" s="9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1" spans="1:15" ht="18" customHeight="1" x14ac:dyDescent="0.45">
      <c r="A41" s="8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4"/>
    </row>
    <row r="42" spans="1:15" ht="18" customHeight="1" x14ac:dyDescent="0.45">
      <c r="A42" s="8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4"/>
    </row>
    <row r="43" spans="1:15" ht="18" customHeight="1" x14ac:dyDescent="0.45">
      <c r="A43" s="86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4"/>
    </row>
    <row r="44" spans="1:15" ht="18" customHeight="1" x14ac:dyDescent="0.45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</row>
    <row r="45" spans="1:15" ht="18" customHeight="1" x14ac:dyDescent="0.45">
      <c r="A45" s="71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4"/>
    </row>
    <row r="46" spans="1:15" ht="18" customHeight="1" x14ac:dyDescent="0.45">
      <c r="A46" s="71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4"/>
    </row>
    <row r="47" spans="1:15" ht="18" customHeight="1" x14ac:dyDescent="0.45">
      <c r="A47" s="86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4"/>
    </row>
    <row r="48" spans="1:15" ht="18" customHeight="1" x14ac:dyDescent="0.45">
      <c r="A48" s="86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4"/>
    </row>
    <row r="49" spans="1:15" ht="18" customHeight="1" x14ac:dyDescent="0.45">
      <c r="A49" s="86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4"/>
    </row>
    <row r="50" spans="1:15" ht="18" customHeight="1" x14ac:dyDescent="0.45">
      <c r="A50" s="86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4"/>
    </row>
    <row r="51" spans="1:15" ht="18" customHeight="1" x14ac:dyDescent="0.45">
      <c r="A51" s="86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4"/>
    </row>
    <row r="52" spans="1:15" ht="18" customHeight="1" x14ac:dyDescent="0.45">
      <c r="A52" s="86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4"/>
    </row>
    <row r="53" spans="1:15" ht="18" customHeight="1" x14ac:dyDescent="0.45">
      <c r="A53" s="86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4"/>
    </row>
    <row r="54" spans="1:15" ht="18" customHeight="1" x14ac:dyDescent="0.45">
      <c r="A54" s="86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4"/>
    </row>
    <row r="55" spans="1:15" ht="18" customHeight="1" x14ac:dyDescent="0.45">
      <c r="A55" s="86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4"/>
    </row>
    <row r="56" spans="1:15" ht="18" customHeight="1" x14ac:dyDescent="0.45">
      <c r="A56" s="86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4"/>
    </row>
    <row r="57" spans="1:15" ht="18" customHeight="1" x14ac:dyDescent="0.45">
      <c r="A57" s="71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4"/>
    </row>
    <row r="58" spans="1:15" ht="18" customHeight="1" x14ac:dyDescent="0.45">
      <c r="A58" s="71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4"/>
    </row>
    <row r="59" spans="1:15" ht="18" customHeight="1" x14ac:dyDescent="0.45">
      <c r="A59" s="71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4"/>
    </row>
    <row r="60" spans="1:15" ht="18" customHeight="1" x14ac:dyDescent="0.45">
      <c r="A60" s="86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4"/>
    </row>
    <row r="61" spans="1:15" ht="18" customHeight="1" x14ac:dyDescent="0.45">
      <c r="A61" s="86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4"/>
    </row>
    <row r="62" spans="1:15" ht="18" customHeight="1" x14ac:dyDescent="0.45">
      <c r="A62" s="86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4"/>
    </row>
    <row r="63" spans="1:15" ht="18" customHeight="1" x14ac:dyDescent="0.45">
      <c r="A63" s="86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4"/>
    </row>
    <row r="64" spans="1:15" ht="18" customHeight="1" x14ac:dyDescent="0.45">
      <c r="A64" s="86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4"/>
    </row>
    <row r="65" spans="1:15" ht="18" customHeight="1" x14ac:dyDescent="0.45">
      <c r="A65" s="7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4"/>
    </row>
    <row r="66" spans="1:15" ht="18" customHeight="1" x14ac:dyDescent="0.45">
      <c r="A66" s="7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4"/>
    </row>
    <row r="67" spans="1:15" ht="18" customHeight="1" x14ac:dyDescent="0.45">
      <c r="A67" s="7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4"/>
    </row>
    <row r="68" spans="1:15" ht="18" customHeight="1" x14ac:dyDescent="0.45">
      <c r="A68" s="71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4"/>
    </row>
    <row r="69" spans="1:15" ht="18" customHeight="1" x14ac:dyDescent="0.45">
      <c r="A69" s="7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4"/>
    </row>
    <row r="70" spans="1:15" ht="18" customHeight="1" x14ac:dyDescent="0.45">
      <c r="A70" s="86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4"/>
    </row>
    <row r="71" spans="1:15" ht="18" customHeight="1" x14ac:dyDescent="0.45">
      <c r="A71" s="86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4"/>
    </row>
    <row r="72" spans="1:15" ht="18" customHeight="1" x14ac:dyDescent="0.45">
      <c r="A72" s="86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4"/>
    </row>
    <row r="73" spans="1:15" ht="18" customHeight="1" x14ac:dyDescent="0.45">
      <c r="A73" s="86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4"/>
    </row>
    <row r="74" spans="1:15" ht="18" customHeight="1" x14ac:dyDescent="0.45">
      <c r="A74" s="86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4"/>
    </row>
    <row r="75" spans="1:15" ht="18" customHeight="1" x14ac:dyDescent="0.45">
      <c r="A75" s="86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4"/>
    </row>
    <row r="76" spans="1:15" ht="18" customHeight="1" x14ac:dyDescent="0.45">
      <c r="A76" s="86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4"/>
    </row>
    <row r="77" spans="1:15" ht="18" customHeight="1" x14ac:dyDescent="0.45">
      <c r="A77" s="86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4"/>
    </row>
    <row r="78" spans="1:15" ht="18" customHeight="1" x14ac:dyDescent="0.45">
      <c r="A78" s="86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4"/>
    </row>
    <row r="79" spans="1:15" ht="18" customHeight="1" x14ac:dyDescent="0.45">
      <c r="A79" s="86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4"/>
    </row>
    <row r="80" spans="1:15" ht="18" customHeight="1" x14ac:dyDescent="0.45">
      <c r="A80" s="71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4"/>
    </row>
    <row r="81" spans="1:15" ht="18" customHeight="1" x14ac:dyDescent="0.45">
      <c r="A81" s="7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4"/>
    </row>
    <row r="82" spans="1:15" ht="18" customHeight="1" x14ac:dyDescent="0.45">
      <c r="A82" s="71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4"/>
    </row>
    <row r="83" spans="1:15" ht="18" customHeight="1" x14ac:dyDescent="0.45">
      <c r="A83" s="7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4"/>
    </row>
    <row r="84" spans="1:15" ht="18" customHeight="1" x14ac:dyDescent="0.45">
      <c r="A84" s="71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4"/>
    </row>
    <row r="85" spans="1:15" ht="18" customHeight="1" x14ac:dyDescent="0.45">
      <c r="A85" s="59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4"/>
    </row>
    <row r="86" spans="1:15" ht="18" customHeight="1" x14ac:dyDescent="0.45">
      <c r="A86" s="71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4"/>
    </row>
    <row r="87" spans="1:15" ht="18" customHeight="1" x14ac:dyDescent="0.45">
      <c r="A87" s="86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4"/>
    </row>
    <row r="88" spans="1:15" ht="18" customHeight="1" x14ac:dyDescent="0.45">
      <c r="A88" s="86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4"/>
    </row>
    <row r="89" spans="1:15" ht="18" customHeight="1" x14ac:dyDescent="0.45">
      <c r="A89" s="86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4"/>
    </row>
    <row r="90" spans="1:15" ht="18" customHeight="1" x14ac:dyDescent="0.45">
      <c r="A90" s="86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4"/>
    </row>
    <row r="91" spans="1:15" ht="18" customHeight="1" x14ac:dyDescent="0.45">
      <c r="A91" s="86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4"/>
    </row>
    <row r="92" spans="1:15" ht="18" customHeight="1" x14ac:dyDescent="0.45">
      <c r="A92" s="71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4"/>
    </row>
    <row r="93" spans="1:15" ht="18" customHeight="1" x14ac:dyDescent="0.45">
      <c r="A93" s="71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4"/>
    </row>
    <row r="94" spans="1:15" ht="18" customHeight="1" x14ac:dyDescent="0.45">
      <c r="A94" s="71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4"/>
    </row>
    <row r="95" spans="1:15" ht="18" customHeight="1" x14ac:dyDescent="0.45">
      <c r="A95" s="86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4"/>
    </row>
    <row r="96" spans="1:15" ht="18" customHeight="1" x14ac:dyDescent="0.45">
      <c r="A96" s="86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4"/>
    </row>
    <row r="97" spans="1:15" ht="18" customHeight="1" x14ac:dyDescent="0.45">
      <c r="A97" s="86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4"/>
    </row>
    <row r="98" spans="1:15" ht="18" customHeight="1" x14ac:dyDescent="0.45">
      <c r="A98" s="86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4"/>
    </row>
    <row r="99" spans="1:15" ht="18" customHeight="1" x14ac:dyDescent="0.45">
      <c r="A99" s="86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4"/>
    </row>
    <row r="100" spans="1:15" ht="18" customHeight="1" x14ac:dyDescent="0.45">
      <c r="A100" s="71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4"/>
    </row>
    <row r="101" spans="1:15" ht="18" customHeight="1" x14ac:dyDescent="0.45">
      <c r="A101" s="71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4"/>
    </row>
    <row r="102" spans="1:15" ht="18" customHeight="1" x14ac:dyDescent="0.45">
      <c r="A102" s="7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4"/>
    </row>
    <row r="103" spans="1:15" ht="18" customHeight="1" x14ac:dyDescent="0.45">
      <c r="A103" s="86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4"/>
    </row>
    <row r="104" spans="1:15" ht="18" customHeight="1" x14ac:dyDescent="0.45">
      <c r="A104" s="86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4"/>
    </row>
    <row r="105" spans="1:15" ht="18" customHeight="1" x14ac:dyDescent="0.45">
      <c r="A105" s="86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4"/>
    </row>
    <row r="106" spans="1:15" ht="18" customHeight="1" x14ac:dyDescent="0.45">
      <c r="A106" s="86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4"/>
    </row>
    <row r="107" spans="1:15" ht="18" customHeight="1" x14ac:dyDescent="0.45">
      <c r="A107" s="86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4"/>
    </row>
    <row r="108" spans="1:15" ht="18" customHeight="1" x14ac:dyDescent="0.45">
      <c r="A108" s="71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4"/>
    </row>
    <row r="109" spans="1:15" ht="18" customHeight="1" x14ac:dyDescent="0.45">
      <c r="A109" s="71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4"/>
    </row>
    <row r="110" spans="1:15" ht="18" customHeight="1" x14ac:dyDescent="0.45">
      <c r="A110" s="71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4"/>
    </row>
    <row r="111" spans="1:15" ht="18" customHeight="1" x14ac:dyDescent="0.45">
      <c r="A111" s="86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4"/>
    </row>
    <row r="112" spans="1:15" ht="18" customHeight="1" x14ac:dyDescent="0.45">
      <c r="A112" s="86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4"/>
    </row>
    <row r="113" spans="1:15" ht="18" customHeight="1" x14ac:dyDescent="0.45">
      <c r="A113" s="86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4"/>
    </row>
    <row r="114" spans="1:15" ht="18" customHeight="1" x14ac:dyDescent="0.45">
      <c r="A114" s="86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4"/>
    </row>
    <row r="115" spans="1:15" ht="18" customHeight="1" x14ac:dyDescent="0.45">
      <c r="A115" s="86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4"/>
    </row>
    <row r="116" spans="1:15" ht="18" customHeight="1" x14ac:dyDescent="0.45">
      <c r="A116" s="71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4"/>
    </row>
    <row r="117" spans="1:15" ht="18" customHeight="1" x14ac:dyDescent="0.45">
      <c r="A117" s="71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4"/>
    </row>
    <row r="118" spans="1:15" ht="18" customHeight="1" x14ac:dyDescent="0.45">
      <c r="A118" s="71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4"/>
    </row>
    <row r="119" spans="1:15" ht="18" customHeight="1" x14ac:dyDescent="0.45">
      <c r="A119" s="71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4"/>
    </row>
    <row r="120" spans="1:15" ht="18" customHeight="1" x14ac:dyDescent="0.45">
      <c r="A120" s="59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4"/>
    </row>
    <row r="121" spans="1:15" ht="18" customHeight="1" x14ac:dyDescent="0.45">
      <c r="A121" s="88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4"/>
    </row>
    <row r="122" spans="1:15" ht="18" customHeight="1" x14ac:dyDescent="0.45">
      <c r="A122" s="71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4"/>
    </row>
    <row r="123" spans="1:15" ht="18" customHeight="1" x14ac:dyDescent="0.45">
      <c r="A123" s="71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4"/>
    </row>
    <row r="124" spans="1:15" ht="18" customHeight="1" x14ac:dyDescent="0.45">
      <c r="A124" s="71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4"/>
    </row>
    <row r="125" spans="1:15" ht="18" customHeight="1" x14ac:dyDescent="0.45">
      <c r="A125" s="7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4"/>
    </row>
    <row r="126" spans="1:15" ht="18" customHeight="1" x14ac:dyDescent="0.45">
      <c r="A126" s="71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4"/>
    </row>
    <row r="127" spans="1:15" ht="18" customHeight="1" x14ac:dyDescent="0.45">
      <c r="A127" s="71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4"/>
    </row>
    <row r="128" spans="1:15" ht="18" customHeight="1" x14ac:dyDescent="0.45">
      <c r="A128" s="71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4"/>
    </row>
    <row r="129" spans="1:15" ht="18" customHeight="1" x14ac:dyDescent="0.45">
      <c r="A129" s="7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4"/>
    </row>
    <row r="130" spans="1:15" ht="18" customHeight="1" x14ac:dyDescent="0.45">
      <c r="A130" s="7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4"/>
    </row>
    <row r="131" spans="1:15" ht="18" customHeight="1" x14ac:dyDescent="0.45">
      <c r="A131" s="7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4"/>
    </row>
    <row r="132" spans="1:15" ht="18" customHeight="1" x14ac:dyDescent="0.45">
      <c r="A132" s="7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4"/>
    </row>
    <row r="133" spans="1:15" ht="18" customHeight="1" x14ac:dyDescent="0.45">
      <c r="A133" s="71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4"/>
    </row>
    <row r="134" spans="1:15" ht="18" customHeight="1" x14ac:dyDescent="0.45">
      <c r="A134" s="71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4"/>
    </row>
    <row r="135" spans="1:15" ht="18" customHeight="1" x14ac:dyDescent="0.45">
      <c r="A135" s="71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4"/>
    </row>
    <row r="136" spans="1:15" ht="18" customHeight="1" x14ac:dyDescent="0.45">
      <c r="A136" s="71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4"/>
    </row>
    <row r="137" spans="1:15" ht="18" customHeight="1" x14ac:dyDescent="0.45">
      <c r="A137" s="7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4"/>
    </row>
    <row r="138" spans="1:15" ht="18" customHeight="1" x14ac:dyDescent="0.45">
      <c r="A138" s="71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4"/>
    </row>
    <row r="139" spans="1:15" ht="18" customHeight="1" x14ac:dyDescent="0.45">
      <c r="A139" s="71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4"/>
    </row>
    <row r="140" spans="1:15" ht="18" customHeight="1" x14ac:dyDescent="0.45">
      <c r="A140" s="71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4"/>
    </row>
    <row r="141" spans="1:15" ht="18" customHeight="1" x14ac:dyDescent="0.45">
      <c r="A141" s="71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4"/>
    </row>
    <row r="142" spans="1:15" ht="18" customHeight="1" x14ac:dyDescent="0.45">
      <c r="A142" s="71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4"/>
    </row>
    <row r="143" spans="1:15" ht="18" customHeight="1" x14ac:dyDescent="0.45">
      <c r="A143" s="71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4"/>
    </row>
    <row r="144" spans="1:15" ht="18" customHeight="1" x14ac:dyDescent="0.45">
      <c r="A144" s="71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4"/>
    </row>
    <row r="145" spans="1:15" ht="18" customHeight="1" x14ac:dyDescent="0.45">
      <c r="A145" s="71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4"/>
    </row>
    <row r="146" spans="1:15" ht="18" customHeight="1" x14ac:dyDescent="0.45">
      <c r="A146" s="71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4"/>
    </row>
  </sheetData>
  <pageMargins left="0.7" right="0.7" top="0.75" bottom="0.75" header="0.3" footer="0.3"/>
  <pageSetup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5777C7649804EBB03A34DF521FA6B" ma:contentTypeVersion="2" ma:contentTypeDescription="Create a new document." ma:contentTypeScope="" ma:versionID="9d386e2d0994cb50ccbdf78df8939d06">
  <xsd:schema xmlns:xsd="http://www.w3.org/2001/XMLSchema" xmlns:xs="http://www.w3.org/2001/XMLSchema" xmlns:p="http://schemas.microsoft.com/office/2006/metadata/properties" xmlns:ns2="9f1c6d8f-c9bb-45ed-92bc-7133f388f4b6" targetNamespace="http://schemas.microsoft.com/office/2006/metadata/properties" ma:root="true" ma:fieldsID="929d14a6a247e543539fc347281cecf2" ns2:_="">
    <xsd:import namespace="9f1c6d8f-c9bb-45ed-92bc-7133f388f4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c6d8f-c9bb-45ed-92bc-7133f388f4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E31662-C46A-463F-8C11-C3A9FEC8C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1c6d8f-c9bb-45ed-92bc-7133f388f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D544BE-3CAC-4039-ADC7-A4F433EFD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0B58F6-4858-42B4-868B-672F42E4E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Building a Fundraising Plan</vt:lpstr>
      <vt:lpstr>Mail- Acquisition What If </vt:lpstr>
      <vt:lpstr>Email What If</vt:lpstr>
      <vt:lpstr>Mail - Donor What If</vt:lpstr>
      <vt:lpstr>Major Giving What If</vt:lpstr>
      <vt:lpstr>Planned Giving What If</vt:lpstr>
      <vt:lpstr>Grants What If</vt:lpstr>
      <vt:lpstr>Special Event What If</vt:lpstr>
      <vt:lpstr>Monthly Giving - What If</vt:lpstr>
      <vt:lpstr>Income 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 Urquhart</dc:creator>
  <cp:keywords/>
  <dc:description/>
  <cp:lastModifiedBy>Administrator</cp:lastModifiedBy>
  <cp:revision/>
  <dcterms:created xsi:type="dcterms:W3CDTF">2016-06-08T02:23:26Z</dcterms:created>
  <dcterms:modified xsi:type="dcterms:W3CDTF">2019-06-10T14:27:41Z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0x0101005BE5777C7649804EBB03A34DF521FA6B</vt:lpwstr>
  </property>
</Properties>
</file>